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9948" activeTab="3"/>
  </bookViews>
  <sheets>
    <sheet name="街道人员安排表11.5调整版)" sheetId="6" r:id="rId1"/>
    <sheet name="采样点临时网格组" sheetId="10" r:id="rId2"/>
    <sheet name="采样点布局图" sheetId="7" r:id="rId3"/>
    <sheet name="物资清单8.12" sheetId="5" r:id="rId4"/>
  </sheets>
  <calcPr calcId="144525"/>
</workbook>
</file>

<file path=xl/calcChain.xml><?xml version="1.0" encoding="utf-8"?>
<calcChain xmlns="http://schemas.openxmlformats.org/spreadsheetml/2006/main">
  <c r="Q18" i="5" l="1"/>
  <c r="P18" i="5"/>
  <c r="O18" i="5"/>
  <c r="M18" i="5"/>
  <c r="L18" i="5"/>
  <c r="K18" i="5"/>
  <c r="J18" i="5"/>
  <c r="I18" i="5"/>
  <c r="H18" i="5"/>
  <c r="G18" i="5"/>
  <c r="F18" i="5"/>
  <c r="E18" i="5"/>
  <c r="D18" i="5"/>
  <c r="P17" i="5"/>
  <c r="M17" i="5"/>
  <c r="L17" i="5"/>
  <c r="J17" i="5"/>
  <c r="H17" i="5"/>
  <c r="G17" i="5"/>
  <c r="F17" i="5"/>
  <c r="E17" i="5"/>
  <c r="P16" i="5"/>
  <c r="M16" i="5"/>
  <c r="L16" i="5"/>
  <c r="J16" i="5"/>
  <c r="H16" i="5"/>
  <c r="G16" i="5"/>
  <c r="F16" i="5"/>
  <c r="E16" i="5"/>
  <c r="P15" i="5"/>
  <c r="M15" i="5"/>
  <c r="L15" i="5"/>
  <c r="J15" i="5"/>
  <c r="H15" i="5"/>
  <c r="G15" i="5"/>
  <c r="F15" i="5"/>
  <c r="E15" i="5"/>
  <c r="P14" i="5"/>
  <c r="M14" i="5"/>
  <c r="L14" i="5"/>
  <c r="J14" i="5"/>
  <c r="H14" i="5"/>
  <c r="G14" i="5"/>
  <c r="F14" i="5"/>
  <c r="E14" i="5"/>
  <c r="P13" i="5"/>
  <c r="M13" i="5"/>
  <c r="L13" i="5"/>
  <c r="J13" i="5"/>
  <c r="H13" i="5"/>
  <c r="G13" i="5"/>
  <c r="F13" i="5"/>
  <c r="E13" i="5"/>
  <c r="P12" i="5"/>
  <c r="M12" i="5"/>
  <c r="L12" i="5"/>
  <c r="J12" i="5"/>
  <c r="H12" i="5"/>
  <c r="G12" i="5"/>
  <c r="F12" i="5"/>
  <c r="E12" i="5"/>
  <c r="P11" i="5"/>
  <c r="M11" i="5"/>
  <c r="L11" i="5"/>
  <c r="J11" i="5"/>
  <c r="H11" i="5"/>
  <c r="G11" i="5"/>
  <c r="F11" i="5"/>
  <c r="E11" i="5"/>
  <c r="P10" i="5"/>
  <c r="M10" i="5"/>
  <c r="L10" i="5"/>
  <c r="J10" i="5"/>
  <c r="H10" i="5"/>
  <c r="G10" i="5"/>
  <c r="F10" i="5"/>
  <c r="E10" i="5"/>
  <c r="P9" i="5"/>
  <c r="M9" i="5"/>
  <c r="L9" i="5"/>
  <c r="J9" i="5"/>
  <c r="H9" i="5"/>
  <c r="G9" i="5"/>
  <c r="F9" i="5"/>
  <c r="E9" i="5"/>
  <c r="P8" i="5"/>
  <c r="M8" i="5"/>
  <c r="L8" i="5"/>
  <c r="J8" i="5"/>
  <c r="H8" i="5"/>
  <c r="G8" i="5"/>
  <c r="F8" i="5"/>
  <c r="E8" i="5"/>
  <c r="P7" i="5"/>
  <c r="M7" i="5"/>
  <c r="L7" i="5"/>
  <c r="J7" i="5"/>
  <c r="H7" i="5"/>
  <c r="G7" i="5"/>
  <c r="F7" i="5"/>
  <c r="E7" i="5"/>
  <c r="P6" i="5"/>
  <c r="M6" i="5"/>
  <c r="L6" i="5"/>
  <c r="J6" i="5"/>
  <c r="H6" i="5"/>
  <c r="G6" i="5"/>
  <c r="F6" i="5"/>
  <c r="E6" i="5"/>
  <c r="P5" i="5"/>
  <c r="M5" i="5"/>
  <c r="L5" i="5"/>
  <c r="J5" i="5"/>
  <c r="H5" i="5"/>
  <c r="G5" i="5"/>
  <c r="F5" i="5"/>
  <c r="E5" i="5"/>
  <c r="P4" i="5"/>
  <c r="M4" i="5"/>
  <c r="L4" i="5"/>
  <c r="J4" i="5"/>
  <c r="H4" i="5"/>
  <c r="G4" i="5"/>
  <c r="F4" i="5"/>
  <c r="E4" i="5"/>
  <c r="F18" i="6"/>
  <c r="E18" i="6"/>
</calcChain>
</file>

<file path=xl/comments1.xml><?xml version="1.0" encoding="utf-8"?>
<comments xmlns="http://schemas.openxmlformats.org/spreadsheetml/2006/main">
  <authors>
    <author>xls2001</author>
  </authors>
  <commentList>
    <comment ref="G3" authorId="0">
      <text>
        <r>
          <rPr>
            <sz val="9"/>
            <rFont val="宋体"/>
            <charset val="134"/>
          </rPr>
          <t>采样台*2+3（临时区及休息区）</t>
        </r>
      </text>
    </comment>
  </commentList>
</comments>
</file>

<file path=xl/sharedStrings.xml><?xml version="1.0" encoding="utf-8"?>
<sst xmlns="http://schemas.openxmlformats.org/spreadsheetml/2006/main" count="206" uniqueCount="168">
  <si>
    <t>附件1</t>
  </si>
  <si>
    <t>序号</t>
  </si>
  <si>
    <t>采样点名称</t>
  </si>
  <si>
    <t>详细地址
（责任社区）</t>
  </si>
  <si>
    <t>辐射楼栋</t>
  </si>
  <si>
    <t>辐射人群数量</t>
  </si>
  <si>
    <t>采样台数量</t>
  </si>
  <si>
    <t>督查领导</t>
  </si>
  <si>
    <t>责任领导</t>
  </si>
  <si>
    <t>街道点长</t>
  </si>
  <si>
    <t>社区点长</t>
  </si>
  <si>
    <t>卫服中心点长</t>
  </si>
  <si>
    <t>派出所点长</t>
  </si>
  <si>
    <t>外围秩序维护
（名单见附件）</t>
  </si>
  <si>
    <t>备注</t>
  </si>
  <si>
    <t>欧洲商品城空坝</t>
  </si>
  <si>
    <r>
      <rPr>
        <sz val="10"/>
        <color rgb="FF000000"/>
        <rFont val="宋体"/>
        <charset val="134"/>
      </rPr>
      <t>大学城综保大道</t>
    </r>
    <r>
      <rPr>
        <sz val="10"/>
        <color rgb="FF000000"/>
        <rFont val="Times New Roman"/>
        <family val="1"/>
      </rPr>
      <t>57</t>
    </r>
    <r>
      <rPr>
        <sz val="10"/>
        <color rgb="FF000000"/>
        <rFont val="宋体"/>
        <charset val="134"/>
      </rPr>
      <t>号
（康一社区）</t>
    </r>
  </si>
  <si>
    <t>康居西城7组团1-8栋</t>
  </si>
  <si>
    <t>王韵
胡玲</t>
  </si>
  <si>
    <t>张斌</t>
  </si>
  <si>
    <t>侯东男</t>
  </si>
  <si>
    <t>尹学梅</t>
  </si>
  <si>
    <t xml:space="preserve">王兴科
</t>
  </si>
  <si>
    <t>派出所将按实际情况派出警员维持秩序</t>
  </si>
  <si>
    <t>城管疫情防控第1小组</t>
  </si>
  <si>
    <t>康居西城重百超市门前空坝</t>
  </si>
  <si>
    <r>
      <rPr>
        <sz val="10"/>
        <color rgb="FF000000"/>
        <rFont val="宋体"/>
        <charset val="134"/>
      </rPr>
      <t>康城北路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号附</t>
    </r>
    <r>
      <rPr>
        <sz val="10"/>
        <color rgb="FF000000"/>
        <rFont val="Times New Roman"/>
        <family val="1"/>
      </rPr>
      <t>48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（康一社区）</t>
    </r>
  </si>
  <si>
    <t>康居西城6组团1-7栋</t>
  </si>
  <si>
    <t>万乔松</t>
  </si>
  <si>
    <r>
      <t>严乾</t>
    </r>
    <r>
      <rPr>
        <sz val="10"/>
        <color rgb="FF000000"/>
        <rFont val="Times New Roman"/>
        <family val="1"/>
      </rPr>
      <t xml:space="preserve">
</t>
    </r>
  </si>
  <si>
    <r>
      <t>熊白龙</t>
    </r>
    <r>
      <rPr>
        <sz val="10"/>
        <color rgb="FF000000"/>
        <rFont val="Times New Roman"/>
        <family val="1"/>
      </rPr>
      <t xml:space="preserve">
</t>
    </r>
  </si>
  <si>
    <t>城管疫情防控第2小组</t>
  </si>
  <si>
    <t>西康公寓停车空坝</t>
  </si>
  <si>
    <r>
      <rPr>
        <sz val="10"/>
        <color rgb="FF000000"/>
        <rFont val="宋体"/>
        <charset val="134"/>
      </rPr>
      <t>康安路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（康二社区）</t>
    </r>
  </si>
  <si>
    <t>西康公寓2-5栋</t>
  </si>
  <si>
    <t>余先德</t>
  </si>
  <si>
    <t>周青</t>
  </si>
  <si>
    <r>
      <t>付润</t>
    </r>
    <r>
      <rPr>
        <sz val="10"/>
        <color rgb="FF000000"/>
        <rFont val="Times New Roman"/>
        <family val="1"/>
      </rPr>
      <t xml:space="preserve">
</t>
    </r>
  </si>
  <si>
    <r>
      <t>杨小美</t>
    </r>
    <r>
      <rPr>
        <sz val="10"/>
        <color rgb="FF000000"/>
        <rFont val="Times New Roman"/>
        <family val="1"/>
      </rPr>
      <t xml:space="preserve">
</t>
    </r>
  </si>
  <si>
    <t>城管疫情防控第3小组</t>
  </si>
  <si>
    <t>花花集市空坝</t>
  </si>
  <si>
    <r>
      <rPr>
        <sz val="10"/>
        <color rgb="FF000000"/>
        <rFont val="宋体"/>
        <charset val="134"/>
      </rPr>
      <t>康城北路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（康二社区）</t>
    </r>
  </si>
  <si>
    <t>康居西城3组团1-3栋</t>
  </si>
  <si>
    <t>伍丹旗</t>
  </si>
  <si>
    <r>
      <t>周孟</t>
    </r>
    <r>
      <rPr>
        <sz val="10"/>
        <color rgb="FF000000"/>
        <rFont val="Times New Roman"/>
        <family val="1"/>
      </rPr>
      <t xml:space="preserve">
</t>
    </r>
  </si>
  <si>
    <r>
      <t>邹松</t>
    </r>
    <r>
      <rPr>
        <sz val="10"/>
        <color rgb="FF000000"/>
        <rFont val="Times New Roman"/>
        <family val="1"/>
      </rPr>
      <t xml:space="preserve">
</t>
    </r>
  </si>
  <si>
    <t>城管疫情防控第4小组</t>
  </si>
  <si>
    <t>香炉山社区卫生服务中心预防接种门诊空坝</t>
  </si>
  <si>
    <r>
      <rPr>
        <sz val="10"/>
        <color rgb="FF000000"/>
        <rFont val="宋体"/>
        <charset val="134"/>
      </rPr>
      <t>康城南路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号附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宋体"/>
        <charset val="134"/>
      </rPr>
      <t>号（康三社区）</t>
    </r>
  </si>
  <si>
    <t>康居西城4组团5-10栋</t>
  </si>
  <si>
    <t>何欢
刘巧</t>
  </si>
  <si>
    <t>李文红</t>
  </si>
  <si>
    <t>朱晓玲</t>
  </si>
  <si>
    <r>
      <t>王正兴</t>
    </r>
    <r>
      <rPr>
        <sz val="10"/>
        <color rgb="FF000000"/>
        <rFont val="Times New Roman"/>
        <family val="1"/>
      </rPr>
      <t xml:space="preserve">
</t>
    </r>
  </si>
  <si>
    <t>城管疫情防控第5小组</t>
  </si>
  <si>
    <t>康居西城一组团后门空坝</t>
  </si>
  <si>
    <r>
      <rPr>
        <sz val="10"/>
        <color rgb="FF000000"/>
        <rFont val="宋体"/>
        <charset val="134"/>
      </rPr>
      <t>康城路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（康三社区）</t>
    </r>
  </si>
  <si>
    <t>康居西城1组团1、3-15栋</t>
  </si>
  <si>
    <t>邵锦萍</t>
  </si>
  <si>
    <t>骆安明</t>
  </si>
  <si>
    <r>
      <t>何平</t>
    </r>
    <r>
      <rPr>
        <sz val="10"/>
        <color rgb="FF000000"/>
        <rFont val="Times New Roman"/>
        <family val="1"/>
      </rPr>
      <t xml:space="preserve">
</t>
    </r>
  </si>
  <si>
    <t>城管疫情防控第6小组</t>
  </si>
  <si>
    <t>康城社区广场</t>
  </si>
  <si>
    <r>
      <rPr>
        <sz val="10"/>
        <color rgb="FF000000"/>
        <rFont val="宋体"/>
        <charset val="134"/>
      </rPr>
      <t>康城南路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（康三社区）</t>
    </r>
  </si>
  <si>
    <t>康居西城4组团1-4、11-14栋
康居西城2组团1-3栋</t>
  </si>
  <si>
    <t>王志远</t>
  </si>
  <si>
    <r>
      <t>李敏</t>
    </r>
    <r>
      <rPr>
        <sz val="10"/>
        <color rgb="FF000000"/>
        <rFont val="Times New Roman"/>
        <family val="1"/>
      </rPr>
      <t xml:space="preserve">
</t>
    </r>
  </si>
  <si>
    <r>
      <t>王满香</t>
    </r>
    <r>
      <rPr>
        <sz val="10"/>
        <color rgb="FF000000"/>
        <rFont val="Times New Roman"/>
        <family val="1"/>
      </rPr>
      <t xml:space="preserve">
</t>
    </r>
  </si>
  <si>
    <t>城管疫情防控第7小组</t>
  </si>
  <si>
    <t>永辉超市空坝</t>
  </si>
  <si>
    <r>
      <rPr>
        <sz val="10"/>
        <color rgb="FF000000"/>
        <rFont val="宋体"/>
        <charset val="134"/>
      </rPr>
      <t>思贤路</t>
    </r>
    <r>
      <rPr>
        <sz val="10"/>
        <color rgb="FF000000"/>
        <rFont val="Times New Roman"/>
        <family val="1"/>
      </rPr>
      <t>21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（思贤社区）</t>
    </r>
  </si>
  <si>
    <t>中渝春华秋实3期1-7栋</t>
  </si>
  <si>
    <t>游绍立</t>
  </si>
  <si>
    <t>李崇扬</t>
  </si>
  <si>
    <t>刘俊英</t>
  </si>
  <si>
    <r>
      <t>龚克琼</t>
    </r>
    <r>
      <rPr>
        <sz val="10"/>
        <color rgb="FF000000"/>
        <rFont val="Times New Roman"/>
        <family val="1"/>
      </rPr>
      <t xml:space="preserve">
</t>
    </r>
  </si>
  <si>
    <t>城管疫情防控第8小组</t>
  </si>
  <si>
    <t>中渝春华秋实一期售楼部旁空坝</t>
  </si>
  <si>
    <r>
      <rPr>
        <sz val="10"/>
        <color rgb="FF000000"/>
        <rFont val="宋体"/>
        <charset val="134"/>
      </rPr>
      <t>大学城思贤路</t>
    </r>
    <r>
      <rPr>
        <sz val="10"/>
        <color rgb="FF000000"/>
        <rFont val="Times New Roman"/>
        <family val="1"/>
      </rPr>
      <t>17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（思贤社区）</t>
    </r>
  </si>
  <si>
    <t>首港城A区、首港城C区、龙湖西宸原著、中渝春华秋实1-2期</t>
  </si>
  <si>
    <t>曾晓萍</t>
  </si>
  <si>
    <t>周蔚铭</t>
  </si>
  <si>
    <r>
      <t>张颖</t>
    </r>
    <r>
      <rPr>
        <sz val="10"/>
        <color rgb="FF000000"/>
        <rFont val="Times New Roman"/>
        <family val="1"/>
      </rPr>
      <t xml:space="preserve">
</t>
    </r>
  </si>
  <si>
    <t>城管疫情防控第9小组</t>
  </si>
  <si>
    <t>学善社区广场采样点</t>
  </si>
  <si>
    <r>
      <rPr>
        <sz val="10"/>
        <color rgb="FF000000"/>
        <rFont val="宋体"/>
        <charset val="134"/>
      </rPr>
      <t>学善路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（学善社区）</t>
    </r>
  </si>
  <si>
    <t>天骄名城1期1-23栋、2期1-19栋、3期2栋、4期2栋</t>
  </si>
  <si>
    <t>柏萍
周晓科</t>
  </si>
  <si>
    <t>陈红彬</t>
  </si>
  <si>
    <t>唐瑜</t>
  </si>
  <si>
    <r>
      <t>陈静</t>
    </r>
    <r>
      <rPr>
        <sz val="10"/>
        <color rgb="FF000000"/>
        <rFont val="Times New Roman"/>
        <family val="1"/>
      </rPr>
      <t xml:space="preserve">
</t>
    </r>
  </si>
  <si>
    <t>城管疫情防控第10小组</t>
  </si>
  <si>
    <t>学善社区北麓国际城正门</t>
  </si>
  <si>
    <r>
      <rPr>
        <sz val="10"/>
        <color rgb="FF000000"/>
        <rFont val="宋体"/>
        <charset val="134"/>
      </rPr>
      <t>思贤路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（学善社区）</t>
    </r>
  </si>
  <si>
    <t>北麓国际1-32栋
新城悅隽风华1-6栋</t>
  </si>
  <si>
    <t>张英杰</t>
  </si>
  <si>
    <r>
      <t>齐炼</t>
    </r>
    <r>
      <rPr>
        <sz val="10"/>
        <color rgb="FF000000"/>
        <rFont val="Times New Roman"/>
        <family val="1"/>
      </rPr>
      <t xml:space="preserve">
</t>
    </r>
  </si>
  <si>
    <r>
      <t>吴中呢</t>
    </r>
    <r>
      <rPr>
        <sz val="10"/>
        <color rgb="FF000000"/>
        <rFont val="Times New Roman"/>
        <family val="1"/>
      </rPr>
      <t xml:space="preserve">
</t>
    </r>
  </si>
  <si>
    <t>城管疫情防控第11小组</t>
  </si>
  <si>
    <t>香炉山街道武装部门前空坝</t>
  </si>
  <si>
    <r>
      <rPr>
        <sz val="10"/>
        <color rgb="FF000000"/>
        <rFont val="宋体"/>
        <charset val="134"/>
      </rPr>
      <t>大学城南一路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（学善社区）</t>
    </r>
  </si>
  <si>
    <t>协信西区1-43栋</t>
  </si>
  <si>
    <t>况恩涛</t>
  </si>
  <si>
    <t>李元媛</t>
  </si>
  <si>
    <r>
      <t>郝林</t>
    </r>
    <r>
      <rPr>
        <sz val="10"/>
        <color rgb="FF000000"/>
        <rFont val="Times New Roman"/>
        <family val="1"/>
      </rPr>
      <t xml:space="preserve">
</t>
    </r>
  </si>
  <si>
    <t>城管疫情防控第12小组</t>
  </si>
  <si>
    <t>华润微电子园区内</t>
  </si>
  <si>
    <r>
      <rPr>
        <sz val="10"/>
        <color rgb="FF000000"/>
        <rFont val="宋体"/>
        <charset val="134"/>
      </rPr>
      <t>西永大道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宋体"/>
        <charset val="134"/>
      </rPr>
      <t>（双佛村）</t>
    </r>
  </si>
  <si>
    <t>华润、矽磐、空气化工</t>
  </si>
  <si>
    <t>李文梁</t>
  </si>
  <si>
    <t>谢全强</t>
  </si>
  <si>
    <r>
      <t>梁为</t>
    </r>
    <r>
      <rPr>
        <sz val="10"/>
        <color rgb="FF000000"/>
        <rFont val="Times New Roman"/>
        <family val="1"/>
      </rPr>
      <t xml:space="preserve">
</t>
    </r>
  </si>
  <si>
    <t xml:space="preserve">熊白龙（兼）
</t>
  </si>
  <si>
    <t>由企业自行维持秩序</t>
  </si>
  <si>
    <t>香炉山敬老院院坝采样点</t>
  </si>
  <si>
    <t>双佛村玉屏街
（双佛村）</t>
  </si>
  <si>
    <t>敬老院、附近企业、工地、双佛村全村</t>
  </si>
  <si>
    <t>廖晓玲</t>
  </si>
  <si>
    <t>易兴伟</t>
  </si>
  <si>
    <r>
      <t>徐月粤</t>
    </r>
    <r>
      <rPr>
        <sz val="10"/>
        <color rgb="FF000000"/>
        <rFont val="Times New Roman"/>
        <family val="1"/>
      </rPr>
      <t xml:space="preserve">
</t>
    </r>
  </si>
  <si>
    <t>香炉山村工作人员支援</t>
  </si>
  <si>
    <t>合计</t>
  </si>
  <si>
    <t>附件2</t>
  </si>
  <si>
    <t>香炉山街道采样点临时网格组人员安排表</t>
  </si>
  <si>
    <t>（一旦启动应急核酸检测，立即启动该人员安排表）</t>
  </si>
  <si>
    <t>社区（村）</t>
  </si>
  <si>
    <t>联系领导</t>
  </si>
  <si>
    <t>组     员</t>
  </si>
  <si>
    <t>康居一社区</t>
  </si>
  <si>
    <t>张  斌</t>
  </si>
  <si>
    <t xml:space="preserve">杜清容 骆成波 李佳 雷成玲 吴德望 </t>
  </si>
  <si>
    <t>此网格不设置网格组组长，直接由社区书记进行统一工作安排。</t>
  </si>
  <si>
    <t>康居二社区</t>
  </si>
  <si>
    <t>张旭 雷晴 陈清媛</t>
  </si>
  <si>
    <t>康居三社区</t>
  </si>
  <si>
    <t>何  欢
刘  巧</t>
  </si>
  <si>
    <t>黎新萍 汤明敏 彭丽 傅秀红 贺江渝 李红艳 刘祥英 彭小丽</t>
  </si>
  <si>
    <t>学善社区</t>
  </si>
  <si>
    <t>柏  萍
周晓科</t>
  </si>
  <si>
    <t>周怡 王曼丽 罗静 曾琼 李春彦</t>
  </si>
  <si>
    <t>思贤社区</t>
  </si>
  <si>
    <t>唐贵志 王才勇 申崇利 李茹雯 邓长利 程玲 谢石林 姜坤</t>
  </si>
  <si>
    <t>双  佛  村</t>
  </si>
  <si>
    <t>李伟 朱德芹</t>
  </si>
  <si>
    <t>香炉山村</t>
  </si>
  <si>
    <t>香炉山街道应急核酸采样点物资清单</t>
  </si>
  <si>
    <t>帐篷数量</t>
  </si>
  <si>
    <t>隔离柱</t>
  </si>
  <si>
    <t>桌子</t>
  </si>
  <si>
    <t>凳子</t>
  </si>
  <si>
    <t>小型废物桶（脚踩带盖）</t>
  </si>
  <si>
    <t>免洗手消毒凝胶</t>
  </si>
  <si>
    <t>体温枪（勿忘电池）</t>
  </si>
  <si>
    <t>医用口罩（居民备用）</t>
  </si>
  <si>
    <t>一米线</t>
  </si>
  <si>
    <t>警戒带</t>
  </si>
  <si>
    <t>小喇叭、对讲机（套）</t>
  </si>
  <si>
    <t>电源、灯、插线板（套）</t>
  </si>
  <si>
    <t>风扇
（缓冲区）</t>
  </si>
  <si>
    <t>方便面、饼干、水（矿泉水、红牛）
药品、冰块
拖鞋、T恤、纸巾</t>
  </si>
  <si>
    <t>运输车辆</t>
  </si>
  <si>
    <t>若干</t>
  </si>
  <si>
    <t>提前联系好超市，一旦需要应急核酸采样，按需购买后，直接由超市配送至各采样点。</t>
  </si>
  <si>
    <t>设施设备组提前联络好运输公司，一旦启动应急采样，按需租赁车辆，将各项物资运送至采样点。</t>
  </si>
  <si>
    <r>
      <rPr>
        <sz val="10"/>
        <color rgb="FF000000"/>
        <rFont val="宋体"/>
        <charset val="134"/>
      </rPr>
      <t>康城南路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号附</t>
    </r>
    <r>
      <rPr>
        <sz val="10"/>
        <color rgb="FF000000"/>
        <rFont val="Times New Roman"/>
        <family val="1"/>
      </rPr>
      <t>52</t>
    </r>
    <r>
      <rPr>
        <sz val="10"/>
        <color rgb="FF000000"/>
        <rFont val="宋体"/>
        <charset val="134"/>
      </rPr>
      <t>号
（康三社区）</t>
    </r>
  </si>
  <si>
    <t>香炉山街道应急核酸采样点点位及人员安排表</t>
    <phoneticPr fontId="19" type="noConversion"/>
  </si>
  <si>
    <t>附件4</t>
    <phoneticPr fontId="25" type="noConversion"/>
  </si>
  <si>
    <t>附件3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</si>
</sst>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6.5"/>
      <color theme="1"/>
      <name val="方正黑体_GBK"/>
      <charset val="134"/>
    </font>
    <font>
      <sz val="20"/>
      <color theme="1"/>
      <name val="方正大标宋简体"/>
      <charset val="134"/>
    </font>
    <font>
      <sz val="11"/>
      <color theme="1"/>
      <name val="方正黑体_GBK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FF0000"/>
      <name val="Times New Roman"/>
      <family val="1"/>
    </font>
    <font>
      <b/>
      <sz val="11"/>
      <color theme="1"/>
      <name val="宋体"/>
      <charset val="134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楷体_GBK"/>
      <charset val="134"/>
    </font>
    <font>
      <sz val="16"/>
      <color theme="1"/>
      <name val="方正黑体_GBK"/>
      <charset val="134"/>
    </font>
    <font>
      <sz val="16"/>
      <color theme="1"/>
      <name val="方正楷体_GBK"/>
      <charset val="134"/>
    </font>
    <font>
      <sz val="14"/>
      <color theme="1"/>
      <name val="方正楷体_GBK"/>
      <charset val="134"/>
    </font>
    <font>
      <sz val="14"/>
      <color theme="1"/>
      <name val="方正仿宋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0"/>
      <name val="宋体"/>
      <charset val="134"/>
    </font>
    <font>
      <b/>
      <sz val="11"/>
      <name val="Times New Roman"/>
      <family val="1"/>
    </font>
    <font>
      <sz val="20"/>
      <name val="方正大标宋简体"/>
      <family val="4"/>
      <charset val="134"/>
    </font>
    <font>
      <sz val="9"/>
      <name val="宋体"/>
      <family val="3"/>
      <charset val="134"/>
      <scheme val="minor"/>
    </font>
    <font>
      <sz val="16.5"/>
      <color theme="1"/>
      <name val="方正黑体_GBK"/>
      <family val="4"/>
      <charset val="134"/>
    </font>
    <font>
      <sz val="16.5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 wrapText="1"/>
    </xf>
    <xf numFmtId="0" fontId="17" fillId="0" borderId="11" xfId="0" applyNumberFormat="1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left" vertical="center" wrapText="1"/>
    </xf>
    <xf numFmtId="0" fontId="17" fillId="0" borderId="11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2" borderId="0" xfId="0" applyFont="1" applyFill="1">
      <alignment vertical="center"/>
    </xf>
    <xf numFmtId="0" fontId="2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114300</xdr:rowOff>
    </xdr:from>
    <xdr:to>
      <xdr:col>13</xdr:col>
      <xdr:colOff>676910</xdr:colOff>
      <xdr:row>33</xdr:row>
      <xdr:rowOff>2540</xdr:rowOff>
    </xdr:to>
    <xdr:pic>
      <xdr:nvPicPr>
        <xdr:cNvPr id="2" name="ECB019B1-382A-4266-B25C-5B523AA43C14-1" descr="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52450"/>
          <a:ext cx="9420860" cy="520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="90" zoomScaleNormal="90" workbookViewId="0">
      <selection activeCell="H8" sqref="H8:H10"/>
    </sheetView>
  </sheetViews>
  <sheetFormatPr defaultColWidth="9" defaultRowHeight="14.4"/>
  <cols>
    <col min="1" max="1" width="6.77734375" style="1" customWidth="1"/>
    <col min="2" max="2" width="13.44140625" style="2" customWidth="1"/>
    <col min="3" max="3" width="15.77734375" style="1" customWidth="1"/>
    <col min="4" max="4" width="24.21875" style="1" customWidth="1"/>
    <col min="5" max="5" width="6.44140625" style="1" customWidth="1"/>
    <col min="6" max="6" width="7.109375" style="1" customWidth="1"/>
    <col min="7" max="7" width="6.21875" style="1" customWidth="1"/>
    <col min="8" max="8" width="6" style="1" customWidth="1"/>
    <col min="9" max="9" width="11" style="61" customWidth="1"/>
    <col min="10" max="11" width="11" style="1" customWidth="1"/>
    <col min="12" max="12" width="6.21875" style="1" customWidth="1"/>
    <col min="13" max="13" width="20.21875" style="2" customWidth="1"/>
    <col min="14" max="14" width="8.33203125" customWidth="1"/>
  </cols>
  <sheetData>
    <row r="1" spans="1:16" ht="28.95" customHeight="1">
      <c r="A1" s="36" t="s">
        <v>0</v>
      </c>
      <c r="B1" s="36"/>
    </row>
    <row r="2" spans="1:16" ht="39" customHeight="1">
      <c r="A2" s="65" t="s">
        <v>165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6" ht="54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62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33" t="s">
        <v>14</v>
      </c>
      <c r="O3" s="34"/>
      <c r="P3" s="34"/>
    </row>
    <row r="4" spans="1:16" ht="31.05" customHeight="1">
      <c r="A4" s="27">
        <v>1</v>
      </c>
      <c r="B4" s="28" t="s">
        <v>15</v>
      </c>
      <c r="C4" s="29" t="s">
        <v>16</v>
      </c>
      <c r="D4" s="29" t="s">
        <v>17</v>
      </c>
      <c r="E4" s="28">
        <v>6365</v>
      </c>
      <c r="F4" s="28">
        <v>6</v>
      </c>
      <c r="G4" s="41" t="s">
        <v>18</v>
      </c>
      <c r="H4" s="41" t="s">
        <v>19</v>
      </c>
      <c r="I4" s="63" t="s">
        <v>20</v>
      </c>
      <c r="J4" s="30" t="s">
        <v>21</v>
      </c>
      <c r="K4" s="30" t="s">
        <v>22</v>
      </c>
      <c r="L4" s="43" t="s">
        <v>23</v>
      </c>
      <c r="M4" s="30" t="s">
        <v>24</v>
      </c>
      <c r="N4" s="20"/>
    </row>
    <row r="5" spans="1:16" ht="31.05" customHeight="1">
      <c r="A5" s="31">
        <v>2</v>
      </c>
      <c r="B5" s="28" t="s">
        <v>25</v>
      </c>
      <c r="C5" s="29" t="s">
        <v>26</v>
      </c>
      <c r="D5" s="29" t="s">
        <v>27</v>
      </c>
      <c r="E5" s="28">
        <v>3983</v>
      </c>
      <c r="F5" s="28">
        <v>4</v>
      </c>
      <c r="G5" s="42"/>
      <c r="H5" s="42"/>
      <c r="I5" s="63" t="s">
        <v>28</v>
      </c>
      <c r="J5" s="30" t="s">
        <v>29</v>
      </c>
      <c r="K5" s="30" t="s">
        <v>30</v>
      </c>
      <c r="L5" s="44"/>
      <c r="M5" s="30" t="s">
        <v>31</v>
      </c>
      <c r="N5" s="20"/>
    </row>
    <row r="6" spans="1:16" ht="31.05" customHeight="1">
      <c r="A6" s="27">
        <v>3</v>
      </c>
      <c r="B6" s="28" t="s">
        <v>32</v>
      </c>
      <c r="C6" s="29" t="s">
        <v>33</v>
      </c>
      <c r="D6" s="29" t="s">
        <v>34</v>
      </c>
      <c r="E6" s="28">
        <v>4760</v>
      </c>
      <c r="F6" s="28">
        <v>5</v>
      </c>
      <c r="G6" s="42"/>
      <c r="H6" s="41" t="s">
        <v>35</v>
      </c>
      <c r="I6" s="63" t="s">
        <v>36</v>
      </c>
      <c r="J6" s="30" t="s">
        <v>37</v>
      </c>
      <c r="K6" s="30" t="s">
        <v>38</v>
      </c>
      <c r="L6" s="44"/>
      <c r="M6" s="30" t="s">
        <v>39</v>
      </c>
      <c r="N6" s="35"/>
    </row>
    <row r="7" spans="1:16" ht="31.05" customHeight="1">
      <c r="A7" s="31">
        <v>4</v>
      </c>
      <c r="B7" s="28" t="s">
        <v>40</v>
      </c>
      <c r="C7" s="29" t="s">
        <v>41</v>
      </c>
      <c r="D7" s="29" t="s">
        <v>42</v>
      </c>
      <c r="E7" s="28">
        <v>10450</v>
      </c>
      <c r="F7" s="28">
        <v>10</v>
      </c>
      <c r="G7" s="42"/>
      <c r="H7" s="42"/>
      <c r="I7" s="63" t="s">
        <v>43</v>
      </c>
      <c r="J7" s="30" t="s">
        <v>44</v>
      </c>
      <c r="K7" s="30" t="s">
        <v>45</v>
      </c>
      <c r="L7" s="44"/>
      <c r="M7" s="30" t="s">
        <v>46</v>
      </c>
      <c r="N7" s="20"/>
    </row>
    <row r="8" spans="1:16" ht="39" customHeight="1">
      <c r="A8" s="27">
        <v>5</v>
      </c>
      <c r="B8" s="28" t="s">
        <v>47</v>
      </c>
      <c r="C8" s="29" t="s">
        <v>48</v>
      </c>
      <c r="D8" s="29" t="s">
        <v>49</v>
      </c>
      <c r="E8" s="28">
        <v>4847</v>
      </c>
      <c r="F8" s="28">
        <v>5</v>
      </c>
      <c r="G8" s="42"/>
      <c r="H8" s="41" t="s">
        <v>50</v>
      </c>
      <c r="I8" s="63" t="s">
        <v>51</v>
      </c>
      <c r="J8" s="30" t="s">
        <v>52</v>
      </c>
      <c r="K8" s="30" t="s">
        <v>53</v>
      </c>
      <c r="L8" s="44"/>
      <c r="M8" s="30" t="s">
        <v>54</v>
      </c>
      <c r="N8" s="35"/>
    </row>
    <row r="9" spans="1:16" ht="31.05" customHeight="1">
      <c r="A9" s="31">
        <v>6</v>
      </c>
      <c r="B9" s="28" t="s">
        <v>55</v>
      </c>
      <c r="C9" s="29" t="s">
        <v>56</v>
      </c>
      <c r="D9" s="29" t="s">
        <v>57</v>
      </c>
      <c r="E9" s="28">
        <v>10344</v>
      </c>
      <c r="F9" s="32">
        <v>10</v>
      </c>
      <c r="G9" s="42"/>
      <c r="H9" s="42"/>
      <c r="I9" s="63" t="s">
        <v>58</v>
      </c>
      <c r="J9" s="30" t="s">
        <v>59</v>
      </c>
      <c r="K9" s="30" t="s">
        <v>60</v>
      </c>
      <c r="L9" s="44"/>
      <c r="M9" s="30" t="s">
        <v>61</v>
      </c>
      <c r="N9" s="20"/>
    </row>
    <row r="10" spans="1:16" ht="31.05" customHeight="1">
      <c r="A10" s="27">
        <v>7</v>
      </c>
      <c r="B10" s="28" t="s">
        <v>62</v>
      </c>
      <c r="C10" s="29" t="s">
        <v>63</v>
      </c>
      <c r="D10" s="29" t="s">
        <v>64</v>
      </c>
      <c r="E10" s="28">
        <v>8414</v>
      </c>
      <c r="F10" s="32">
        <v>8</v>
      </c>
      <c r="G10" s="42"/>
      <c r="H10" s="42"/>
      <c r="I10" s="63" t="s">
        <v>65</v>
      </c>
      <c r="J10" s="30" t="s">
        <v>66</v>
      </c>
      <c r="K10" s="30" t="s">
        <v>67</v>
      </c>
      <c r="L10" s="44"/>
      <c r="M10" s="30" t="s">
        <v>68</v>
      </c>
      <c r="N10" s="20"/>
    </row>
    <row r="11" spans="1:16" ht="31.05" customHeight="1">
      <c r="A11" s="31">
        <v>8</v>
      </c>
      <c r="B11" s="28" t="s">
        <v>69</v>
      </c>
      <c r="C11" s="29" t="s">
        <v>70</v>
      </c>
      <c r="D11" s="29" t="s">
        <v>71</v>
      </c>
      <c r="E11" s="28">
        <v>3271</v>
      </c>
      <c r="F11" s="28">
        <v>3</v>
      </c>
      <c r="G11" s="42"/>
      <c r="H11" s="41" t="s">
        <v>72</v>
      </c>
      <c r="I11" s="63" t="s">
        <v>73</v>
      </c>
      <c r="J11" s="30" t="s">
        <v>74</v>
      </c>
      <c r="K11" s="30" t="s">
        <v>75</v>
      </c>
      <c r="L11" s="44"/>
      <c r="M11" s="30" t="s">
        <v>76</v>
      </c>
      <c r="N11" s="20"/>
    </row>
    <row r="12" spans="1:16" ht="31.05" customHeight="1">
      <c r="A12" s="27">
        <v>9</v>
      </c>
      <c r="B12" s="28" t="s">
        <v>77</v>
      </c>
      <c r="C12" s="29" t="s">
        <v>78</v>
      </c>
      <c r="D12" s="29" t="s">
        <v>79</v>
      </c>
      <c r="E12" s="28">
        <v>6250</v>
      </c>
      <c r="F12" s="28">
        <v>6</v>
      </c>
      <c r="G12" s="42"/>
      <c r="H12" s="42"/>
      <c r="I12" s="63" t="s">
        <v>80</v>
      </c>
      <c r="J12" s="30" t="s">
        <v>81</v>
      </c>
      <c r="K12" s="30" t="s">
        <v>82</v>
      </c>
      <c r="L12" s="44"/>
      <c r="M12" s="30" t="s">
        <v>83</v>
      </c>
      <c r="N12" s="20"/>
    </row>
    <row r="13" spans="1:16" ht="31.05" customHeight="1">
      <c r="A13" s="31">
        <v>10</v>
      </c>
      <c r="B13" s="28" t="s">
        <v>84</v>
      </c>
      <c r="C13" s="29" t="s">
        <v>85</v>
      </c>
      <c r="D13" s="29" t="s">
        <v>86</v>
      </c>
      <c r="E13" s="28">
        <v>8663</v>
      </c>
      <c r="F13" s="28">
        <v>8</v>
      </c>
      <c r="G13" s="42"/>
      <c r="H13" s="41" t="s">
        <v>87</v>
      </c>
      <c r="I13" s="63" t="s">
        <v>88</v>
      </c>
      <c r="J13" s="30" t="s">
        <v>89</v>
      </c>
      <c r="K13" s="30" t="s">
        <v>90</v>
      </c>
      <c r="L13" s="44"/>
      <c r="M13" s="30" t="s">
        <v>91</v>
      </c>
      <c r="N13" s="20"/>
    </row>
    <row r="14" spans="1:16" ht="31.05" customHeight="1">
      <c r="A14" s="27">
        <v>11</v>
      </c>
      <c r="B14" s="28" t="s">
        <v>92</v>
      </c>
      <c r="C14" s="29" t="s">
        <v>93</v>
      </c>
      <c r="D14" s="29" t="s">
        <v>94</v>
      </c>
      <c r="E14" s="28">
        <v>6393</v>
      </c>
      <c r="F14" s="28">
        <v>6</v>
      </c>
      <c r="G14" s="42"/>
      <c r="H14" s="42"/>
      <c r="I14" s="63" t="s">
        <v>95</v>
      </c>
      <c r="J14" s="30" t="s">
        <v>96</v>
      </c>
      <c r="K14" s="30" t="s">
        <v>97</v>
      </c>
      <c r="L14" s="44"/>
      <c r="M14" s="30" t="s">
        <v>98</v>
      </c>
      <c r="N14" s="20"/>
    </row>
    <row r="15" spans="1:16" ht="31.05" customHeight="1">
      <c r="A15" s="31">
        <v>12</v>
      </c>
      <c r="B15" s="28" t="s">
        <v>99</v>
      </c>
      <c r="C15" s="29" t="s">
        <v>100</v>
      </c>
      <c r="D15" s="29" t="s">
        <v>101</v>
      </c>
      <c r="E15" s="28">
        <v>7095</v>
      </c>
      <c r="F15" s="28">
        <v>7</v>
      </c>
      <c r="G15" s="42"/>
      <c r="H15" s="42"/>
      <c r="I15" s="63" t="s">
        <v>102</v>
      </c>
      <c r="J15" s="30" t="s">
        <v>103</v>
      </c>
      <c r="K15" s="30" t="s">
        <v>104</v>
      </c>
      <c r="L15" s="44"/>
      <c r="M15" s="30" t="s">
        <v>105</v>
      </c>
      <c r="N15" s="20"/>
    </row>
    <row r="16" spans="1:16" ht="31.05" customHeight="1">
      <c r="A16" s="27">
        <v>13</v>
      </c>
      <c r="B16" s="28" t="s">
        <v>106</v>
      </c>
      <c r="C16" s="29" t="s">
        <v>107</v>
      </c>
      <c r="D16" s="29" t="s">
        <v>108</v>
      </c>
      <c r="E16" s="28">
        <v>1100</v>
      </c>
      <c r="F16" s="28">
        <v>1</v>
      </c>
      <c r="G16" s="42"/>
      <c r="H16" s="41" t="s">
        <v>109</v>
      </c>
      <c r="I16" s="63" t="s">
        <v>110</v>
      </c>
      <c r="J16" s="30" t="s">
        <v>111</v>
      </c>
      <c r="K16" s="30" t="s">
        <v>112</v>
      </c>
      <c r="L16" s="44"/>
      <c r="M16" s="30" t="s">
        <v>113</v>
      </c>
      <c r="N16" s="20"/>
    </row>
    <row r="17" spans="1:14" ht="31.05" customHeight="1">
      <c r="A17" s="31">
        <v>14</v>
      </c>
      <c r="B17" s="28" t="s">
        <v>114</v>
      </c>
      <c r="C17" s="29" t="s">
        <v>115</v>
      </c>
      <c r="D17" s="29" t="s">
        <v>116</v>
      </c>
      <c r="E17" s="28">
        <v>985</v>
      </c>
      <c r="F17" s="28">
        <v>1</v>
      </c>
      <c r="G17" s="42"/>
      <c r="H17" s="42"/>
      <c r="I17" s="63" t="s">
        <v>117</v>
      </c>
      <c r="J17" s="30" t="s">
        <v>118</v>
      </c>
      <c r="K17" s="30" t="s">
        <v>119</v>
      </c>
      <c r="L17" s="45"/>
      <c r="M17" s="30" t="s">
        <v>120</v>
      </c>
      <c r="N17" s="20"/>
    </row>
    <row r="18" spans="1:14" ht="31.05" customHeight="1">
      <c r="A18" s="38" t="s">
        <v>121</v>
      </c>
      <c r="B18" s="39"/>
      <c r="C18" s="39"/>
      <c r="D18" s="40"/>
      <c r="E18" s="15">
        <f>SUM(E4:E17)</f>
        <v>82920</v>
      </c>
      <c r="F18" s="15">
        <f>SUM(F4:F17)</f>
        <v>80</v>
      </c>
      <c r="G18" s="15"/>
      <c r="H18" s="15"/>
      <c r="I18" s="64"/>
      <c r="J18" s="15"/>
      <c r="K18" s="15"/>
      <c r="L18" s="15"/>
      <c r="M18" s="15"/>
      <c r="N18" s="20"/>
    </row>
  </sheetData>
  <mergeCells count="11">
    <mergeCell ref="A1:B1"/>
    <mergeCell ref="A2:N2"/>
    <mergeCell ref="A18:D18"/>
    <mergeCell ref="G4:G17"/>
    <mergeCell ref="H4:H5"/>
    <mergeCell ref="H6:H7"/>
    <mergeCell ref="H8:H10"/>
    <mergeCell ref="H11:H12"/>
    <mergeCell ref="H13:H15"/>
    <mergeCell ref="H16:H17"/>
    <mergeCell ref="L4:L17"/>
  </mergeCells>
  <phoneticPr fontId="19" type="noConversion"/>
  <pageMargins left="0.51180555555555596" right="0.47222222222222199" top="0.27500000000000002" bottom="0.27500000000000002" header="0.196527777777778" footer="0.196527777777778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B1"/>
    </sheetView>
  </sheetViews>
  <sheetFormatPr defaultColWidth="9" defaultRowHeight="14.4"/>
  <cols>
    <col min="1" max="1" width="7.33203125" customWidth="1"/>
    <col min="2" max="2" width="21" customWidth="1"/>
    <col min="3" max="3" width="19.33203125" customWidth="1"/>
    <col min="4" max="4" width="71.21875" customWidth="1"/>
    <col min="5" max="5" width="23.109375" customWidth="1"/>
  </cols>
  <sheetData>
    <row r="1" spans="1:5" ht="27" customHeight="1">
      <c r="A1" s="36" t="s">
        <v>122</v>
      </c>
      <c r="B1" s="36"/>
    </row>
    <row r="2" spans="1:5" ht="30" customHeight="1">
      <c r="A2" s="46" t="s">
        <v>123</v>
      </c>
      <c r="B2" s="46"/>
      <c r="C2" s="46"/>
      <c r="D2" s="46"/>
      <c r="E2" s="46"/>
    </row>
    <row r="3" spans="1:5" ht="21" customHeight="1">
      <c r="A3" s="47" t="s">
        <v>124</v>
      </c>
      <c r="B3" s="47"/>
      <c r="C3" s="47"/>
      <c r="D3" s="47"/>
      <c r="E3" s="47"/>
    </row>
    <row r="4" spans="1:5" ht="50.1" customHeight="1">
      <c r="A4" s="22" t="s">
        <v>1</v>
      </c>
      <c r="B4" s="22" t="s">
        <v>125</v>
      </c>
      <c r="C4" s="22" t="s">
        <v>126</v>
      </c>
      <c r="D4" s="22" t="s">
        <v>127</v>
      </c>
      <c r="E4" s="22" t="s">
        <v>14</v>
      </c>
    </row>
    <row r="5" spans="1:5" ht="41.1" customHeight="1">
      <c r="A5" s="23">
        <v>1</v>
      </c>
      <c r="B5" s="24" t="s">
        <v>128</v>
      </c>
      <c r="C5" s="25" t="s">
        <v>129</v>
      </c>
      <c r="D5" s="26" t="s">
        <v>130</v>
      </c>
      <c r="E5" s="52" t="s">
        <v>131</v>
      </c>
    </row>
    <row r="6" spans="1:5" ht="41.1" customHeight="1">
      <c r="A6" s="23">
        <v>2</v>
      </c>
      <c r="B6" s="24" t="s">
        <v>132</v>
      </c>
      <c r="C6" s="25" t="s">
        <v>35</v>
      </c>
      <c r="D6" s="26" t="s">
        <v>133</v>
      </c>
      <c r="E6" s="53"/>
    </row>
    <row r="7" spans="1:5" ht="41.1" customHeight="1">
      <c r="A7" s="23">
        <v>3</v>
      </c>
      <c r="B7" s="24" t="s">
        <v>134</v>
      </c>
      <c r="C7" s="25" t="s">
        <v>135</v>
      </c>
      <c r="D7" s="26" t="s">
        <v>136</v>
      </c>
      <c r="E7" s="53"/>
    </row>
    <row r="8" spans="1:5" ht="41.1" customHeight="1">
      <c r="A8" s="23">
        <v>4</v>
      </c>
      <c r="B8" s="24" t="s">
        <v>137</v>
      </c>
      <c r="C8" s="25" t="s">
        <v>138</v>
      </c>
      <c r="D8" s="26" t="s">
        <v>139</v>
      </c>
      <c r="E8" s="53"/>
    </row>
    <row r="9" spans="1:5" ht="41.1" customHeight="1">
      <c r="A9" s="23">
        <v>5</v>
      </c>
      <c r="B9" s="24" t="s">
        <v>140</v>
      </c>
      <c r="C9" s="25" t="s">
        <v>72</v>
      </c>
      <c r="D9" s="26" t="s">
        <v>141</v>
      </c>
      <c r="E9" s="53"/>
    </row>
    <row r="10" spans="1:5" ht="41.1" customHeight="1">
      <c r="A10" s="23">
        <v>6</v>
      </c>
      <c r="B10" s="24" t="s">
        <v>142</v>
      </c>
      <c r="C10" s="48" t="s">
        <v>109</v>
      </c>
      <c r="D10" s="50" t="s">
        <v>143</v>
      </c>
      <c r="E10" s="53"/>
    </row>
    <row r="11" spans="1:5" ht="41.1" customHeight="1">
      <c r="A11" s="23">
        <v>7</v>
      </c>
      <c r="B11" s="24" t="s">
        <v>144</v>
      </c>
      <c r="C11" s="49"/>
      <c r="D11" s="51"/>
      <c r="E11" s="54"/>
    </row>
  </sheetData>
  <mergeCells count="6">
    <mergeCell ref="A1:B1"/>
    <mergeCell ref="A2:E2"/>
    <mergeCell ref="A3:E3"/>
    <mergeCell ref="C10:C11"/>
    <mergeCell ref="D10:D11"/>
    <mergeCell ref="E5:E11"/>
  </mergeCells>
  <phoneticPr fontId="25" type="noConversion"/>
  <printOptions horizontalCentered="1" verticalCentered="1"/>
  <pageMargins left="0.35416666666666702" right="0.31458333333333299" top="0.27500000000000002" bottom="0.80277777777777803" header="0.196527777777778" footer="0.51180555555555596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"/>
  <sheetViews>
    <sheetView workbookViewId="0">
      <selection activeCell="A2" sqref="A2"/>
    </sheetView>
  </sheetViews>
  <sheetFormatPr defaultColWidth="9" defaultRowHeight="14.4"/>
  <cols>
    <col min="1" max="22" width="9" style="21"/>
  </cols>
  <sheetData>
    <row r="2" spans="1:1" ht="22.2">
      <c r="A2" s="66" t="s">
        <v>167</v>
      </c>
    </row>
  </sheetData>
  <phoneticPr fontId="25" type="noConversion"/>
  <pageMargins left="0.75" right="0.75" top="1" bottom="1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M5" sqref="M5"/>
    </sheetView>
  </sheetViews>
  <sheetFormatPr defaultColWidth="9" defaultRowHeight="14.4"/>
  <cols>
    <col min="1" max="1" width="5.109375" style="1" customWidth="1"/>
    <col min="2" max="2" width="13.44140625" style="2" customWidth="1"/>
    <col min="3" max="3" width="18.6640625" style="1" customWidth="1"/>
    <col min="4" max="4" width="4.88671875" style="1" customWidth="1"/>
    <col min="5" max="8" width="4.88671875" style="3" customWidth="1"/>
    <col min="9" max="9" width="7.77734375" style="3" customWidth="1"/>
    <col min="10" max="12" width="6" style="3" customWidth="1"/>
    <col min="13" max="13" width="4.6640625" style="3" customWidth="1"/>
    <col min="14" max="14" width="4.44140625" style="3" customWidth="1"/>
    <col min="15" max="15" width="7.6640625" style="3" customWidth="1"/>
    <col min="16" max="16" width="7.88671875" style="3" customWidth="1"/>
    <col min="17" max="17" width="4.77734375" customWidth="1"/>
    <col min="18" max="18" width="16.88671875" customWidth="1"/>
    <col min="19" max="19" width="7.88671875" customWidth="1"/>
    <col min="20" max="20" width="6.6640625" customWidth="1"/>
  </cols>
  <sheetData>
    <row r="1" spans="1:20" ht="22.2">
      <c r="A1" s="67" t="s">
        <v>166</v>
      </c>
      <c r="B1" s="67"/>
    </row>
    <row r="2" spans="1:20" ht="31.05" customHeight="1">
      <c r="A2" s="37" t="s">
        <v>145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63" customHeight="1">
      <c r="A3" s="4" t="s">
        <v>1</v>
      </c>
      <c r="B3" s="4" t="s">
        <v>2</v>
      </c>
      <c r="C3" s="4" t="s">
        <v>3</v>
      </c>
      <c r="D3" s="4" t="s">
        <v>6</v>
      </c>
      <c r="E3" s="5" t="s">
        <v>146</v>
      </c>
      <c r="F3" s="6" t="s">
        <v>147</v>
      </c>
      <c r="G3" s="6" t="s">
        <v>148</v>
      </c>
      <c r="H3" s="6" t="s">
        <v>149</v>
      </c>
      <c r="I3" s="6" t="s">
        <v>150</v>
      </c>
      <c r="J3" s="6" t="s">
        <v>151</v>
      </c>
      <c r="K3" s="6" t="s">
        <v>152</v>
      </c>
      <c r="L3" s="6" t="s">
        <v>153</v>
      </c>
      <c r="M3" s="6" t="s">
        <v>154</v>
      </c>
      <c r="N3" s="6" t="s">
        <v>155</v>
      </c>
      <c r="O3" s="6" t="s">
        <v>156</v>
      </c>
      <c r="P3" s="6" t="s">
        <v>157</v>
      </c>
      <c r="Q3" s="19" t="s">
        <v>158</v>
      </c>
      <c r="R3" s="6" t="s">
        <v>159</v>
      </c>
      <c r="S3" s="6" t="s">
        <v>160</v>
      </c>
      <c r="T3" s="6" t="s">
        <v>14</v>
      </c>
    </row>
    <row r="4" spans="1:20" ht="32.4" customHeight="1">
      <c r="A4" s="7">
        <v>1</v>
      </c>
      <c r="B4" s="7" t="s">
        <v>15</v>
      </c>
      <c r="C4" s="8" t="s">
        <v>16</v>
      </c>
      <c r="D4" s="7">
        <v>6</v>
      </c>
      <c r="E4" s="9">
        <f t="shared" ref="E4:E17" si="0">SUM(D4-1+3)</f>
        <v>8</v>
      </c>
      <c r="F4" s="9">
        <f>SUM(D4-1)*5</f>
        <v>25</v>
      </c>
      <c r="G4" s="9">
        <f>SUM(D4*2+3)</f>
        <v>15</v>
      </c>
      <c r="H4" s="9">
        <f>SUM(D4*4+2)</f>
        <v>26</v>
      </c>
      <c r="I4" s="7">
        <v>6</v>
      </c>
      <c r="J4" s="17">
        <f>SUM(D4*2+2)</f>
        <v>14</v>
      </c>
      <c r="K4" s="9">
        <v>4</v>
      </c>
      <c r="L4" s="9">
        <f>SUM(D4*50)</f>
        <v>300</v>
      </c>
      <c r="M4" s="9">
        <f>SUM(D4*40)</f>
        <v>240</v>
      </c>
      <c r="N4" s="55" t="s">
        <v>161</v>
      </c>
      <c r="O4" s="9">
        <v>4</v>
      </c>
      <c r="P4" s="9">
        <f>SUM(D4*2+3)</f>
        <v>15</v>
      </c>
      <c r="Q4" s="9">
        <v>3</v>
      </c>
      <c r="R4" s="57" t="s">
        <v>162</v>
      </c>
      <c r="S4" s="58" t="s">
        <v>163</v>
      </c>
      <c r="T4" s="20"/>
    </row>
    <row r="5" spans="1:20" ht="32.4" customHeight="1">
      <c r="A5" s="10">
        <v>2</v>
      </c>
      <c r="B5" s="10" t="s">
        <v>25</v>
      </c>
      <c r="C5" s="11" t="s">
        <v>26</v>
      </c>
      <c r="D5" s="10">
        <v>4</v>
      </c>
      <c r="E5" s="9">
        <f t="shared" si="0"/>
        <v>6</v>
      </c>
      <c r="F5" s="9">
        <f t="shared" ref="F5:F17" si="1">SUM(D5-1)*5</f>
        <v>15</v>
      </c>
      <c r="G5" s="9">
        <f t="shared" ref="G5:G17" si="2">SUM(D5*2+3)</f>
        <v>11</v>
      </c>
      <c r="H5" s="9">
        <f t="shared" ref="H5:H17" si="3">SUM(D5*4+2)</f>
        <v>18</v>
      </c>
      <c r="I5" s="10">
        <v>4</v>
      </c>
      <c r="J5" s="17">
        <f t="shared" ref="J5:J17" si="4">SUM(D5*2+2)</f>
        <v>10</v>
      </c>
      <c r="K5" s="9">
        <v>4</v>
      </c>
      <c r="L5" s="9">
        <f t="shared" ref="L5:L17" si="5">SUM(D5*50)</f>
        <v>200</v>
      </c>
      <c r="M5" s="9">
        <f t="shared" ref="M5:M17" si="6">SUM(D5*40)</f>
        <v>160</v>
      </c>
      <c r="N5" s="55"/>
      <c r="O5" s="9">
        <v>4</v>
      </c>
      <c r="P5" s="9">
        <f t="shared" ref="P5:P17" si="7">SUM(D5*2+3)</f>
        <v>11</v>
      </c>
      <c r="Q5" s="9">
        <v>3</v>
      </c>
      <c r="R5" s="57"/>
      <c r="S5" s="59"/>
      <c r="T5" s="20"/>
    </row>
    <row r="6" spans="1:20" ht="32.4" customHeight="1">
      <c r="A6" s="7">
        <v>3</v>
      </c>
      <c r="B6" s="10" t="s">
        <v>32</v>
      </c>
      <c r="C6" s="11" t="s">
        <v>33</v>
      </c>
      <c r="D6" s="10">
        <v>5</v>
      </c>
      <c r="E6" s="9">
        <f t="shared" si="0"/>
        <v>7</v>
      </c>
      <c r="F6" s="9">
        <f t="shared" si="1"/>
        <v>20</v>
      </c>
      <c r="G6" s="9">
        <f t="shared" si="2"/>
        <v>13</v>
      </c>
      <c r="H6" s="9">
        <f t="shared" si="3"/>
        <v>22</v>
      </c>
      <c r="I6" s="10">
        <v>5</v>
      </c>
      <c r="J6" s="17">
        <f t="shared" si="4"/>
        <v>12</v>
      </c>
      <c r="K6" s="9">
        <v>4</v>
      </c>
      <c r="L6" s="9">
        <f t="shared" si="5"/>
        <v>250</v>
      </c>
      <c r="M6" s="9">
        <f t="shared" si="6"/>
        <v>200</v>
      </c>
      <c r="N6" s="55"/>
      <c r="O6" s="9">
        <v>4</v>
      </c>
      <c r="P6" s="9">
        <f t="shared" si="7"/>
        <v>13</v>
      </c>
      <c r="Q6" s="9">
        <v>3</v>
      </c>
      <c r="R6" s="57"/>
      <c r="S6" s="59"/>
      <c r="T6" s="20"/>
    </row>
    <row r="7" spans="1:20" ht="32.4" customHeight="1">
      <c r="A7" s="10">
        <v>4</v>
      </c>
      <c r="B7" s="10" t="s">
        <v>40</v>
      </c>
      <c r="C7" s="11" t="s">
        <v>41</v>
      </c>
      <c r="D7" s="10">
        <v>10</v>
      </c>
      <c r="E7" s="9">
        <f t="shared" si="0"/>
        <v>12</v>
      </c>
      <c r="F7" s="9">
        <f t="shared" si="1"/>
        <v>45</v>
      </c>
      <c r="G7" s="9">
        <f t="shared" si="2"/>
        <v>23</v>
      </c>
      <c r="H7" s="9">
        <f t="shared" si="3"/>
        <v>42</v>
      </c>
      <c r="I7" s="10">
        <v>10</v>
      </c>
      <c r="J7" s="17">
        <f t="shared" si="4"/>
        <v>22</v>
      </c>
      <c r="K7" s="9">
        <v>8</v>
      </c>
      <c r="L7" s="9">
        <f t="shared" si="5"/>
        <v>500</v>
      </c>
      <c r="M7" s="9">
        <f t="shared" si="6"/>
        <v>400</v>
      </c>
      <c r="N7" s="55"/>
      <c r="O7" s="9">
        <v>6</v>
      </c>
      <c r="P7" s="9">
        <f t="shared" si="7"/>
        <v>23</v>
      </c>
      <c r="Q7" s="9">
        <v>3</v>
      </c>
      <c r="R7" s="57"/>
      <c r="S7" s="59"/>
      <c r="T7" s="20"/>
    </row>
    <row r="8" spans="1:20" ht="39.6" customHeight="1">
      <c r="A8" s="7">
        <v>5</v>
      </c>
      <c r="B8" s="10" t="s">
        <v>47</v>
      </c>
      <c r="C8" s="11" t="s">
        <v>164</v>
      </c>
      <c r="D8" s="10">
        <v>5</v>
      </c>
      <c r="E8" s="9">
        <f t="shared" si="0"/>
        <v>7</v>
      </c>
      <c r="F8" s="9">
        <f t="shared" si="1"/>
        <v>20</v>
      </c>
      <c r="G8" s="9">
        <f t="shared" si="2"/>
        <v>13</v>
      </c>
      <c r="H8" s="9">
        <f t="shared" si="3"/>
        <v>22</v>
      </c>
      <c r="I8" s="18">
        <v>5</v>
      </c>
      <c r="J8" s="17">
        <f t="shared" si="4"/>
        <v>12</v>
      </c>
      <c r="K8" s="9">
        <v>4</v>
      </c>
      <c r="L8" s="9">
        <f t="shared" si="5"/>
        <v>250</v>
      </c>
      <c r="M8" s="9">
        <f t="shared" si="6"/>
        <v>200</v>
      </c>
      <c r="N8" s="55"/>
      <c r="O8" s="9">
        <v>4</v>
      </c>
      <c r="P8" s="9">
        <f t="shared" si="7"/>
        <v>13</v>
      </c>
      <c r="Q8" s="9">
        <v>3</v>
      </c>
      <c r="R8" s="57"/>
      <c r="S8" s="59"/>
      <c r="T8" s="20"/>
    </row>
    <row r="9" spans="1:20" ht="27" customHeight="1">
      <c r="A9" s="10">
        <v>6</v>
      </c>
      <c r="B9" s="10" t="s">
        <v>55</v>
      </c>
      <c r="C9" s="11" t="s">
        <v>56</v>
      </c>
      <c r="D9" s="12">
        <v>10</v>
      </c>
      <c r="E9" s="9">
        <f t="shared" si="0"/>
        <v>12</v>
      </c>
      <c r="F9" s="9">
        <f t="shared" si="1"/>
        <v>45</v>
      </c>
      <c r="G9" s="9">
        <f t="shared" si="2"/>
        <v>23</v>
      </c>
      <c r="H9" s="9">
        <f t="shared" si="3"/>
        <v>42</v>
      </c>
      <c r="I9" s="18">
        <v>10</v>
      </c>
      <c r="J9" s="17">
        <f t="shared" si="4"/>
        <v>22</v>
      </c>
      <c r="K9" s="9">
        <v>8</v>
      </c>
      <c r="L9" s="9">
        <f t="shared" si="5"/>
        <v>500</v>
      </c>
      <c r="M9" s="9">
        <f t="shared" si="6"/>
        <v>400</v>
      </c>
      <c r="N9" s="55"/>
      <c r="O9" s="9">
        <v>6</v>
      </c>
      <c r="P9" s="9">
        <f t="shared" si="7"/>
        <v>23</v>
      </c>
      <c r="Q9" s="9">
        <v>3</v>
      </c>
      <c r="R9" s="57"/>
      <c r="S9" s="59"/>
      <c r="T9" s="20"/>
    </row>
    <row r="10" spans="1:20" ht="27" customHeight="1">
      <c r="A10" s="7">
        <v>7</v>
      </c>
      <c r="B10" s="10" t="s">
        <v>62</v>
      </c>
      <c r="C10" s="11" t="s">
        <v>63</v>
      </c>
      <c r="D10" s="12">
        <v>8</v>
      </c>
      <c r="E10" s="9">
        <f t="shared" si="0"/>
        <v>10</v>
      </c>
      <c r="F10" s="9">
        <f t="shared" si="1"/>
        <v>35</v>
      </c>
      <c r="G10" s="9">
        <f t="shared" si="2"/>
        <v>19</v>
      </c>
      <c r="H10" s="9">
        <f t="shared" si="3"/>
        <v>34</v>
      </c>
      <c r="I10" s="18">
        <v>8</v>
      </c>
      <c r="J10" s="17">
        <f t="shared" si="4"/>
        <v>18</v>
      </c>
      <c r="K10" s="9">
        <v>8</v>
      </c>
      <c r="L10" s="9">
        <f t="shared" si="5"/>
        <v>400</v>
      </c>
      <c r="M10" s="9">
        <f t="shared" si="6"/>
        <v>320</v>
      </c>
      <c r="N10" s="55"/>
      <c r="O10" s="9">
        <v>6</v>
      </c>
      <c r="P10" s="9">
        <f t="shared" si="7"/>
        <v>19</v>
      </c>
      <c r="Q10" s="9">
        <v>3</v>
      </c>
      <c r="R10" s="57"/>
      <c r="S10" s="59"/>
      <c r="T10" s="20"/>
    </row>
    <row r="11" spans="1:20" ht="27" customHeight="1">
      <c r="A11" s="10">
        <v>8</v>
      </c>
      <c r="B11" s="10" t="s">
        <v>69</v>
      </c>
      <c r="C11" s="11" t="s">
        <v>70</v>
      </c>
      <c r="D11" s="10">
        <v>3</v>
      </c>
      <c r="E11" s="9">
        <f t="shared" si="0"/>
        <v>5</v>
      </c>
      <c r="F11" s="9">
        <f t="shared" si="1"/>
        <v>10</v>
      </c>
      <c r="G11" s="9">
        <f t="shared" si="2"/>
        <v>9</v>
      </c>
      <c r="H11" s="9">
        <f t="shared" si="3"/>
        <v>14</v>
      </c>
      <c r="I11" s="10">
        <v>3</v>
      </c>
      <c r="J11" s="17">
        <f t="shared" si="4"/>
        <v>8</v>
      </c>
      <c r="K11" s="9">
        <v>4</v>
      </c>
      <c r="L11" s="9">
        <f t="shared" si="5"/>
        <v>150</v>
      </c>
      <c r="M11" s="9">
        <f t="shared" si="6"/>
        <v>120</v>
      </c>
      <c r="N11" s="55"/>
      <c r="O11" s="9">
        <v>4</v>
      </c>
      <c r="P11" s="9">
        <f t="shared" si="7"/>
        <v>9</v>
      </c>
      <c r="Q11" s="9">
        <v>3</v>
      </c>
      <c r="R11" s="57"/>
      <c r="S11" s="59"/>
      <c r="T11" s="20"/>
    </row>
    <row r="12" spans="1:20" ht="27" customHeight="1">
      <c r="A12" s="7">
        <v>9</v>
      </c>
      <c r="B12" s="10" t="s">
        <v>77</v>
      </c>
      <c r="C12" s="11" t="s">
        <v>78</v>
      </c>
      <c r="D12" s="10">
        <v>6</v>
      </c>
      <c r="E12" s="9">
        <f t="shared" si="0"/>
        <v>8</v>
      </c>
      <c r="F12" s="9">
        <f t="shared" si="1"/>
        <v>25</v>
      </c>
      <c r="G12" s="9">
        <f t="shared" si="2"/>
        <v>15</v>
      </c>
      <c r="H12" s="9">
        <f t="shared" si="3"/>
        <v>26</v>
      </c>
      <c r="I12" s="10">
        <v>6</v>
      </c>
      <c r="J12" s="17">
        <f t="shared" si="4"/>
        <v>14</v>
      </c>
      <c r="K12" s="9">
        <v>4</v>
      </c>
      <c r="L12" s="9">
        <f t="shared" si="5"/>
        <v>300</v>
      </c>
      <c r="M12" s="9">
        <f t="shared" si="6"/>
        <v>240</v>
      </c>
      <c r="N12" s="55"/>
      <c r="O12" s="9">
        <v>4</v>
      </c>
      <c r="P12" s="9">
        <f t="shared" si="7"/>
        <v>15</v>
      </c>
      <c r="Q12" s="9">
        <v>3</v>
      </c>
      <c r="R12" s="57"/>
      <c r="S12" s="59"/>
      <c r="T12" s="20"/>
    </row>
    <row r="13" spans="1:20" ht="27" customHeight="1">
      <c r="A13" s="10">
        <v>10</v>
      </c>
      <c r="B13" s="10" t="s">
        <v>84</v>
      </c>
      <c r="C13" s="11" t="s">
        <v>85</v>
      </c>
      <c r="D13" s="10">
        <v>8</v>
      </c>
      <c r="E13" s="9">
        <f t="shared" si="0"/>
        <v>10</v>
      </c>
      <c r="F13" s="9">
        <f t="shared" si="1"/>
        <v>35</v>
      </c>
      <c r="G13" s="9">
        <f t="shared" si="2"/>
        <v>19</v>
      </c>
      <c r="H13" s="9">
        <f t="shared" si="3"/>
        <v>34</v>
      </c>
      <c r="I13" s="10">
        <v>8</v>
      </c>
      <c r="J13" s="17">
        <f t="shared" si="4"/>
        <v>18</v>
      </c>
      <c r="K13" s="9">
        <v>8</v>
      </c>
      <c r="L13" s="9">
        <f t="shared" si="5"/>
        <v>400</v>
      </c>
      <c r="M13" s="9">
        <f t="shared" si="6"/>
        <v>320</v>
      </c>
      <c r="N13" s="55"/>
      <c r="O13" s="9">
        <v>6</v>
      </c>
      <c r="P13" s="9">
        <f t="shared" si="7"/>
        <v>19</v>
      </c>
      <c r="Q13" s="9">
        <v>3</v>
      </c>
      <c r="R13" s="57"/>
      <c r="S13" s="59"/>
      <c r="T13" s="20"/>
    </row>
    <row r="14" spans="1:20" ht="27" customHeight="1">
      <c r="A14" s="7">
        <v>11</v>
      </c>
      <c r="B14" s="10" t="s">
        <v>92</v>
      </c>
      <c r="C14" s="11" t="s">
        <v>93</v>
      </c>
      <c r="D14" s="10">
        <v>6</v>
      </c>
      <c r="E14" s="9">
        <f t="shared" si="0"/>
        <v>8</v>
      </c>
      <c r="F14" s="9">
        <f t="shared" si="1"/>
        <v>25</v>
      </c>
      <c r="G14" s="9">
        <f t="shared" si="2"/>
        <v>15</v>
      </c>
      <c r="H14" s="9">
        <f t="shared" si="3"/>
        <v>26</v>
      </c>
      <c r="I14" s="10">
        <v>6</v>
      </c>
      <c r="J14" s="17">
        <f t="shared" si="4"/>
        <v>14</v>
      </c>
      <c r="K14" s="9">
        <v>4</v>
      </c>
      <c r="L14" s="9">
        <f t="shared" si="5"/>
        <v>300</v>
      </c>
      <c r="M14" s="9">
        <f t="shared" si="6"/>
        <v>240</v>
      </c>
      <c r="N14" s="55"/>
      <c r="O14" s="9">
        <v>4</v>
      </c>
      <c r="P14" s="9">
        <f t="shared" si="7"/>
        <v>15</v>
      </c>
      <c r="Q14" s="9">
        <v>3</v>
      </c>
      <c r="R14" s="57"/>
      <c r="S14" s="59"/>
      <c r="T14" s="20"/>
    </row>
    <row r="15" spans="1:20" ht="27" customHeight="1">
      <c r="A15" s="10">
        <v>12</v>
      </c>
      <c r="B15" s="10" t="s">
        <v>99</v>
      </c>
      <c r="C15" s="11" t="s">
        <v>100</v>
      </c>
      <c r="D15" s="10">
        <v>7</v>
      </c>
      <c r="E15" s="9">
        <f t="shared" si="0"/>
        <v>9</v>
      </c>
      <c r="F15" s="9">
        <f t="shared" si="1"/>
        <v>30</v>
      </c>
      <c r="G15" s="9">
        <f t="shared" si="2"/>
        <v>17</v>
      </c>
      <c r="H15" s="9">
        <f t="shared" si="3"/>
        <v>30</v>
      </c>
      <c r="I15" s="10">
        <v>7</v>
      </c>
      <c r="J15" s="17">
        <f t="shared" si="4"/>
        <v>16</v>
      </c>
      <c r="K15" s="9">
        <v>8</v>
      </c>
      <c r="L15" s="9">
        <f t="shared" si="5"/>
        <v>350</v>
      </c>
      <c r="M15" s="9">
        <f t="shared" si="6"/>
        <v>280</v>
      </c>
      <c r="N15" s="55"/>
      <c r="O15" s="9">
        <v>6</v>
      </c>
      <c r="P15" s="9">
        <f t="shared" si="7"/>
        <v>17</v>
      </c>
      <c r="Q15" s="9">
        <v>3</v>
      </c>
      <c r="R15" s="57"/>
      <c r="S15" s="59"/>
      <c r="T15" s="20"/>
    </row>
    <row r="16" spans="1:20" ht="27" customHeight="1">
      <c r="A16" s="7">
        <v>13</v>
      </c>
      <c r="B16" s="10" t="s">
        <v>106</v>
      </c>
      <c r="C16" s="11" t="s">
        <v>107</v>
      </c>
      <c r="D16" s="10">
        <v>1</v>
      </c>
      <c r="E16" s="9">
        <f t="shared" si="0"/>
        <v>3</v>
      </c>
      <c r="F16" s="9">
        <f t="shared" si="1"/>
        <v>0</v>
      </c>
      <c r="G16" s="9">
        <f t="shared" si="2"/>
        <v>5</v>
      </c>
      <c r="H16" s="9">
        <f t="shared" si="3"/>
        <v>6</v>
      </c>
      <c r="I16" s="10">
        <v>1</v>
      </c>
      <c r="J16" s="17">
        <f t="shared" si="4"/>
        <v>4</v>
      </c>
      <c r="K16" s="9">
        <v>2</v>
      </c>
      <c r="L16" s="9">
        <f t="shared" si="5"/>
        <v>50</v>
      </c>
      <c r="M16" s="9">
        <f t="shared" si="6"/>
        <v>40</v>
      </c>
      <c r="N16" s="55"/>
      <c r="O16" s="9">
        <v>2</v>
      </c>
      <c r="P16" s="9">
        <f t="shared" si="7"/>
        <v>5</v>
      </c>
      <c r="Q16" s="9">
        <v>3</v>
      </c>
      <c r="R16" s="57"/>
      <c r="S16" s="59"/>
      <c r="T16" s="20"/>
    </row>
    <row r="17" spans="1:20" ht="27" customHeight="1">
      <c r="A17" s="10">
        <v>14</v>
      </c>
      <c r="B17" s="13" t="s">
        <v>114</v>
      </c>
      <c r="C17" s="14" t="s">
        <v>115</v>
      </c>
      <c r="D17" s="13">
        <v>1</v>
      </c>
      <c r="E17" s="9">
        <f t="shared" si="0"/>
        <v>3</v>
      </c>
      <c r="F17" s="9">
        <f t="shared" si="1"/>
        <v>0</v>
      </c>
      <c r="G17" s="9">
        <f t="shared" si="2"/>
        <v>5</v>
      </c>
      <c r="H17" s="9">
        <f t="shared" si="3"/>
        <v>6</v>
      </c>
      <c r="I17" s="13">
        <v>1</v>
      </c>
      <c r="J17" s="17">
        <f t="shared" si="4"/>
        <v>4</v>
      </c>
      <c r="K17" s="9">
        <v>2</v>
      </c>
      <c r="L17" s="9">
        <f t="shared" si="5"/>
        <v>50</v>
      </c>
      <c r="M17" s="9">
        <f t="shared" si="6"/>
        <v>40</v>
      </c>
      <c r="N17" s="55"/>
      <c r="O17" s="9">
        <v>2</v>
      </c>
      <c r="P17" s="9">
        <f t="shared" si="7"/>
        <v>5</v>
      </c>
      <c r="Q17" s="9">
        <v>3</v>
      </c>
      <c r="R17" s="57"/>
      <c r="S17" s="59"/>
      <c r="T17" s="20"/>
    </row>
    <row r="18" spans="1:20" ht="27" customHeight="1">
      <c r="A18" s="38" t="s">
        <v>121</v>
      </c>
      <c r="B18" s="39"/>
      <c r="C18" s="39"/>
      <c r="D18" s="15">
        <f t="shared" ref="D18:M18" si="8">SUM(D4:D17)</f>
        <v>80</v>
      </c>
      <c r="E18" s="16">
        <f t="shared" si="8"/>
        <v>108</v>
      </c>
      <c r="F18" s="16">
        <f t="shared" si="8"/>
        <v>330</v>
      </c>
      <c r="G18" s="16">
        <f t="shared" si="8"/>
        <v>202</v>
      </c>
      <c r="H18" s="16">
        <f t="shared" si="8"/>
        <v>348</v>
      </c>
      <c r="I18" s="16">
        <f t="shared" si="8"/>
        <v>80</v>
      </c>
      <c r="J18" s="16">
        <f t="shared" si="8"/>
        <v>188</v>
      </c>
      <c r="K18" s="16">
        <f t="shared" si="8"/>
        <v>72</v>
      </c>
      <c r="L18" s="16">
        <f t="shared" si="8"/>
        <v>4000</v>
      </c>
      <c r="M18" s="16">
        <f t="shared" si="8"/>
        <v>3200</v>
      </c>
      <c r="N18" s="56"/>
      <c r="O18" s="16">
        <f>SUM(O4:O17)</f>
        <v>62</v>
      </c>
      <c r="P18" s="16">
        <f>SUM(P4:P17)</f>
        <v>202</v>
      </c>
      <c r="Q18" s="16">
        <f>SUM(Q4:Q17)</f>
        <v>42</v>
      </c>
      <c r="R18" s="57"/>
      <c r="S18" s="60"/>
      <c r="T18" s="20"/>
    </row>
  </sheetData>
  <mergeCells count="6">
    <mergeCell ref="A1:B1"/>
    <mergeCell ref="A2:T2"/>
    <mergeCell ref="A18:C18"/>
    <mergeCell ref="N4:N18"/>
    <mergeCell ref="R4:R18"/>
    <mergeCell ref="S4:S18"/>
  </mergeCells>
  <phoneticPr fontId="25" type="noConversion"/>
  <pageMargins left="0.31458333333333299" right="0.27500000000000002" top="0.35416666666666702" bottom="0.59027777777777801" header="0.23611111111111099" footer="0.5"/>
  <pageSetup paperSize="9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:customData xmlns="http://www.wps.cn/officeDocument/2013/wpsCustomData" xmlns:s="http://www.wps.cn/officeDocument/2013/wpsCustomData">
  <extobjs>
    <extobj name="ECB019B1-382A-4266-B25C-5B523AA43C14-1">
      <extobjdata type="ECB019B1-382A-4266-B25C-5B523AA43C14" data="ewogICAiRmlsZUlkIiA6ICIxMjgwNjYxMzMwMzkiLAogICAiR3JvdXBJZCIgOiAiNTA2Mjk2ODYxIiwKICAgIkltYWdlIiA6ICJpVkJPUncwS0dnb0FBQUFOU1VoRVVnQUFCQWdBQUFJNkNBWUFBQUNxKzNxR0FBQUFDWEJJV1hNQUFBc1RBQUFMRXdFQW1wd1lBQUFnQUVsRVFWUjRuT3pkZDV4alZka0g4T2ZlOURxWkpKTk1MNW5aS1F3TDdDREk4b0lpaW9BaUtDQklSNlNJcUlDSVNKSHlLaThyeFJVRVFacUlJa1ZBUlVWUWtHWkJ3RjNZM2RtZFBwTk1TNS8wbTNydis4Zmt4anZaWkNhemZaZmY5L1BoUSs2OTU5NTdNaW1iODV4em5rTUV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XNHMWt1N3NDQUFDd1F5azBHczFIc3Ruc3RIU25TcVZhb2RGb0RsQXFsYTNwZERwT1JJbWRjRytHaUpSRWxDdmFMeWNpZmlmY0R4YW56djkvWi8zdEZVUWs3SVRyeW9oSVIvUHZKV1grSG52TCs0Y2hvaHJhT1ordmZZR0JpTklsOWl1SmlLVzk1M1VHQU5obnlYZDNCUUFBdG9PQzVodEJHclZhcmVGNVhpZVh5M1VzeStvWWh0SEw1WEtqVENZenltUXlrMHdtTThubGNqUExzcnFKaVlsenFNd1AwUU1PT01ERHNxeU9pT2o5OTk4M1VPa0drTUZtczEyaTBXajJVNmxVUFpsTVpuUjhmUHpzN1hraXExYXR5b3FQZlQ3ZlhWTlRVOWRzeTNVYUdocHVzZGxzVjA5UFQxL3I5WHJ2RlBmYmJMYkxhMnBxTGlNaUdoMGQvV0k0SEg1Mk9kZlZhclY5ZHJ2OW12SHg4UzlUVWVQSGFEUWVhN1ZhdjZyWDY0OEloVUxQdTF5dVN5U0hsU3RYcmh6bmVUN0djZHc2dDl0OWV5S1JXTC9jNTlYYjJ6dklzbXdWRVZFb0ZQcjE1T1RrdDVaN2plN3U3dmZGeHdNREF3Y3Q5L3lsckZ5NTBxMVFLT3hFUk92V3JXT0tqL2YxOVFsRVJLbFVhckMvdjc5YjNOL2IyenVnVXFtNnlwMG5XclZxVlpaaEdObGk1VlFxVlh0dGJlMTFHbzNtWUkxRzArdDBPaThKQm9PUGJ0OHpLNjJ4c2ZITzZ1cnFMNFpDb2QvNi9mNWZjaHozOW1MbEs2ay9FVkZMUzh2UExSYkxPZUwybGkxYkR1TTQ3dCtMWGJ1MnR2WTdTcVhTNFhLNUxpZWkxREtmU29IRDRmaXRVcWxzSXlyL0hzbS9GM1ZFUkJzM2JteVVIcXV1cnY1U1cxdmJFNGxFWWtNd0dQeWwxK3U5YTF2cnNod3FsV3FGeldhN1hOeWVuSnk4Z1loQ08vQVdPaUl5S3BYS2FwbE1GdUU0YnFxNHdCS3ZyNkt1cnU3R21wcWFydzBPRGg2ZVNxVUdwUWZ0ZHZ0Vk5wdnQ2MTZ2OTE2UHgvTXpJZ291bzI3Njd1N3UxOFVOcDlQNU5ZN2ozbG5HK1l0YXNXTEZYMW1XVlNTVFNWY29GUHBsT0J6KzY0NjZOZ0RBbmdnQkFnRFlLMVJYVjUvUjFOVDBFNFpoRkVTa2xNbGtLcHJ2clZzMnI5ZTdOcEZJdkZmcUdNTXdScFpsMVRRZkdDalhPeHEzMisxWEtCU0tCaUlpbnVjUG9QbEFSWEpiNnBPL2IyRkVseUFJMnpTNlM2L1hIMjJ6MmI3RE1JeXNzYkh4RHBWSzFUSTVPZm1OcGM1YnVYS2x1OVQrUUNEdzRNek16STEydS8zYSt2cjYvMlVZUnA3TDVUaVh5M1crdEZ3Nm5SNHdHQXhIeTJReW84Vml1Y0RqOGR5ZVNxVkdpWWpNWnZOWkNvV2lub2lJNS9sa0lwSFl2QzNQVFM2WDE4cGtNbU4rVTcxbzRUSzBXdTJCWlE3cCsvcjZvc3U1MW1JTjNDSzFKZmJKaXZaTFgyL3AvakFSY2N1cFZ5cVY4bFpYVjUvR3NxeWVpTWhtczEyMlZJQ2d0N2Qzb0pKclp6S1p1YUdob2RWRVJCcU41cU0xTlRXWE1Rd2pzMXF0Rjg3TnpUMHRxWC9KOTFNbDlIcjlKNlRCQVNLaSt2cjY2MFpIUjA4cWQ0N1piRDZ0dnI1K0RSRXhXcTIyYjJCZzRDUzczWDU2UTBQRDJzWHVOVDA5ZmFYSDQvbXhkSjlHbytrUmd6WGxLQlNLQmpGQVVIeW92cjcrKy9sNkhCZ0toWjVjN0RvU0xCSFpLaWpucFRLQlRZVkMwU0FHQUltSS9INy9HbzdqUWtSRUJvUGhoS3FxcW84ekRDTW5Jam5ETUlyODk2aUNaVmtsd3pBcWxtVlYrZTg5RGN1eUdwbE1wbUZaVnNleXJKNWxXYjMwK3lrU2lmeDFaR1RrMHhVK055SWlxcTJ0dmE2dXJ1NEdJcUwyOXZiZmJ0NjgrUkFpaXVjUFcycHJhNitSeVdSVkRRME4vOGZ6Zk16bjgvMWtHWmVYYTdYYWc4VU5sbVdOaXhWZURwVksxV1V3R0Q1RlJLVFQ2U2dZREQ2NExkY3htVXlmZHpnY3Y5MVI5WkorL3hnTWhpTldyRmp4MW82NmRxbDdBTUNIQ3dJRUFMQlh5R1F5RytWeXVXVjdycEhMNVNMWmJOYXYwV2oyS3hjZ1lGbVdJU0lTQktGNG1Md1VId3dHbjdiYjdkL0tuNk0xR28wZmowUWlMMjlQL2JhSFJxTnBkRGdjVDRvLzVBVkJ5QVNEd2QrSmpUKzVYRzRYeXpZM045L044L3dQaUlqNisvdTd4Vjd2WXVJUDdXdzJPNTF2WEpEVmFqMHZHbzIrTWpjMzl5dnhCejhSRWNkeEcvUjYvUkVNdzhoYlcxc2ZpVVFpcnhBUm1jM21yNGhsRW9uRWhycTZ1cXZGN2RuWjJidW93Z2F3ZVArOGJlNGgzdFg2K3ZwbWkvZXBWS3FPVXZ1THl6dWR6aThIQW9ISGxubkxhREFZZk5acXRaNVBORC95UTZ2VjlpVVNpWFhsVGxpcVFTeVN5V1NCL0VPOXcrRjRYSHl2dVZ5dVMyS3gyRnVOalkyM1d5eVdTNGFIaDQ5T0pCTC9XV2E5aVlnc2JXMXRqeGZ2cktxcU90Rm1zMTFWcmpkZXA5TWRSZmxnb1ZhclBXVGx5cFh2UkNLUmlucDVwUTIzZGV2VzFaUXFZN1ZhTDVMSlpCWWlJby9IczZiY3RlcnE2cTVScVZUdFJFUzVYQzdxZHJ0L1Zra2RpTWhXN3YwZ3RXN2R1anJhaHVDTFVxazAyMnkyYnkvM3ZISU1Cc1BSUkdRbklrK2w1N2pkN2g5WkxKYnpWU3BWcTFxdDdtbHRiZjNweE1URWVVUkV6YzNOUDVESlpGVkVSSWxFNGo4K24rK24yMU8vam82T1B6QU1zOWozTnhFUnZmLysrdzZhRDdxVURUaGFMSll2aTQ5VHFkUkVOQnI5ejJMbGkrU0lLRk5oV1FDQVBRWUNCQUN3VjRqRllnTnpjM05QNUhLNUxNMDNFRk81WEM3TjgzeVNpRGlXWmMxaWc1MklhSEJ3OEJoQkVNSzVYQzZjU3FWQ05EOWtOVnZtOGxKaVQ5bUNucm9ERGpqQXYxaUFvcU9qNDZYaWZidXdCOGJZMnRyNm9sd3VML1JDenM3TzNoQ1B4LzlUcXZFbjl1aFhLaEFJUEs3WDZ6OW1zVmkrUWtUVTNOejhVNDdqL2xGWFYvZjlVdVYxT3QzSGRUcmR4NHYzV3l5V0JkTXdabWRuSDZCdENCRGtjcmx0SHFteHIrbnM3UHk3WHEvL244WEtkSGQzbDJ5c2IrUDdrM1U0SEw5UXFWU2RSRVJ1dC91V1FDRHdtRktwN0ttcHFma213ekNxam82T2x3Y0dCajZXVHFlWE0xcEUwZEhSOGFSQ29XZ2tJc3JsY3FGd09QeWkyV3crazRpb3NiSHhqbHd1NXcwRUFyOHNQbkZ5Y3ZKcnVWek9XMXRiZXhNUkVjdXlWU3pMS3NYalBwL3ZQbWw1YVU5N0pleDIrMVhpNTZoY2dDQS94UDk2Y1ZzbWt4bjYrdnJtRnJ2dXRrejEyUmJ4ZVB5TjdUbGZFSVFzei9OeDZYOG1rK21qb1ZEb2hXVmNKam81T2ZuVmpvNk9sd1JCeUdVeW1Ta2lZclZhN1NxcjFYcXhlSi9KeWNrTGFlc2NKc3NpazhrcWJjQ3pSRVI5ZlgwVmZRZXBWS3JXdnI2K2luTkxoTVBoMzQrT2puNisxTEhpS1JaTFlWbldVT24zZHZHMTh5TmU5RVJFMld3Mm1NdmxmS1hPWXhoR28xUXFtNWRUTHdEWU55RkFBQUI3aSt4aTgveDFPdDFCMGdCQlBCNS9wWktMR2d5R3c2dXJxODlsV2RZd01URnhGc013TEJFUnovTThFWms3T3p1ZkhSb2FPbjA3NjE3YjJOajRYWEhENS9QZG0wcWxScFp6QVpWSzFWRlRVL04xY1h0cWFtb056ZmNtR3JxNnVsN1NhRFFyeFdQaGNQajNicmY3RGlLcXF1VGFsVFFVblU3bjVYcTkvaWlWU3RYT01JeGNvOUdzWGs3OXR4UExNRXlod2NmemZNWEQ3ZzBHd3drclZxejRRL0YrTVI4QUVkRzZkZXNNMG1QcjFxM1RsTGlVcnErdnoxL3BmVVhUMDlOWGlvL0ZJZS9aYk5icjhYaHVFL2ZiN2ZacnhlQ090SHcwR24yblhBQkFXdi90SlgzOSsvcjZoRXdtNDltNGNXTnRYMStmVUpRdndlSndPSDVqTXBsT0ppTHkrLzAvbTVtWnVWT2owVFRrY2puVzcvYy9WRk5UODNXNVhHN3A3T3g4Y2RPbVRSOXRiMjkvcEtxcTZyUGw2dTl5dVM3MSsvMC9hMjF0ZmN4b05CNGpIbmM2blY4SmhVSXZhalNhQXpRYXpmNUV4RFEzTnovS01Jelc3L2R2MVRNL016TnpjeWFUOFRjME5QeHdkSFQwY3pxZGJsVjFkZlZaUkVTVGs1TmZsNVpkYm9DZ0FvcTJ0clpmTDZOaHVrMk1SdU5CSFIwZGY2NmtiRTlQenlUUi9LaUlaRExwZEx2ZHR4QVJJd2dDeS9OOElKZkxKUVZCU1BJOG41VEpaRWFiemZaTmxtV05vNk9qcC9JOEgyWlpOczV4WEp6bXB3R2tqVWJqOFNxVnFqM2Z1MThJbmpvY2ptZE5KdE1weGZjWFg5OHRXN2FzZGpnY2o0bjdCVUhJQ1lMQW1VeW1VMHdtMHlreW1heUc4ZzExbnVlenJhMnRUeEVSK2YzKyt6MGV6OTNiK3JmYTAvWDM5KzlQbFFXc2lZaW9xcXJxMVBiMjl0OVVlTzFDZmhPZFRuZmdpaFVyL2tsRWxNdmx3b09EZzZ0VHFkUlFxZk4yMWxRRkFOajdJRUFBQUh1OHJxNnUxMHYxU0MrbWtnYlV1blhyR0xWYWZiRFZhcjBrbDh1SmM5QlpJaUtHWWZqVzF0YWY2UFg2VDNSM2Q3OGtiYUJtczltZ0lBZ2xoNDZXR3E2djErdXQwZ1Jpb1ZEb2Q4c05FQ2dVaXNhaWF6d2NpOFhjV3EyMlc2ZlRmVlRjbjB3bUIwWkhSOCtqK2Z3SkliSHgxOVRVZE8vMkpDa2tvcmpMNVRyWGFyVmU0WGE3djgxeG5HdHVidTdYSmNxcERqcm9vQURMc2pwQkVGTHIxNit2STZKRmUxSXJvQy9hWHRhOC9HMlFiRzV1Zmt6Y1dDenhYWE56ODJOV3EvVzg0djNpKzI5d2NIQlZQQjUvbjRnb2w4dkZpSWd5bVV4SSt2ZFBKcE5UQ29YQ1JFVGs5L3NmWG1aZCtWUXFOVXcwUDQxRUpwT1p4QU9aVEdhYTUvbllNcTlYbGtxbE1vdkJBU0lpcTlWNnNkVnF2YVJVV2FWUzJkTFoyZm03WEM0WEtIVmNKSlBKVkcxdGJVOVhWMWQvVWR6bjhYaCtGQXFGbmljaUdoMGQvVkpQVDgrL1pES1pnV0VZZVhOejh3TWFqZWJBeWNuSmIxTlJza3lmejNldnorZDdqb2htZFRyZEt1bHQ5dHR2dncrSWlNYkh4NDlmOWhOZlFrTkR3eHF0VnZzUmNUdWRUazhLZ3BESXJ4Z3lTZVY3eENPbGRoWUhiSFpFSFdkbVpuN3NjRGdlVWlnVXpZT0RnMGZUZitmL3MvdnR0MSsvV3EzdUppSXltVXlmbTUyZC9aNzBYSjFPZDBCYlc5dlRNcG5NWUxGWXpwMmNuUHhLUEI3ZldPbTlpMGN4TVF5akx6V3lTU2FUcVdVeVdSY1JFY3V5SmFkN1ZHSndjUENZU2dQRXUwdHZiKyttNVpSbldkYXdkS21GbEVwbHQ4UGhlSWxsV1MwUmtVd21xK3J0N1MwNWNpRWNEdi9KNi9XV25UNERBQjh1Q0JBQXdJZGFPcDBlSUpvZkVxelZhZ3RET0ZtVzFZckRtNmxvdXNIdzhQQm55MlZzMzVFOXU1VklKQkx2ZXIzZW45aHN0c3V6Mld6QTZYU2U1bkE0Zmo0Mk5uWUI3ZGdzNWhTTlJ2OFpqVWIvS2QzWDI5czdJczY3THNZd2pLcXZyNjlrTm5LeEVhVFZhai9TM2QzOTduTHFVVjlmZjN0OWZmM3RTNVViR2hyNkJNL3p5VXdtNHlGYUdMd1I5NVVoa3piNlhTN1h0Mms3aGowdjV6M1IzTno4a0ZpL2pSczNsa3B3dU1ENCtQaFpjM056VHhHUlplWEtsZjB5MmZ3TW1VUWk4WitCZ1lFamlZaXoyV3hmczFnc2x3YUR3VWM5SHMrdmlHakJFR1BwS2dwRTgzOG5zYzRxbGFwTGZMeHAwNmFlZUR6K2hpUll0MkRraVNBSXFWd3VGeFlFZ1Zjb0ZMWGhjUGdQZXIzKzhNWHFYMWRYOXdOeCtETVJVU2dVK3UzMDlIUWhUMFU2bmU0Zkh4Ly9ZbnQ3K3gvRmFTWTFOVFdYVmxWVmZXWjBkUFFNanVQK1JVVGFob2FHLzUyZW5yNlZpRXJONVdmVWFuVXZFUkhQODZyRjZyTmNGb3ZsUE9uSXBmeUlpMVUybSszOHhzYkcrektaak4vcGRKNVhydGQyVitucTZucFJwOU90SmlMcTZPaDRmbVJrNUxNMDM0UE5UMDVPWGkyT3NxbXRyYjAyRkFxOW1QKzdrbHF0Ym5NNEhDL0taRElERVpGU3FXekxaclA3MUJLTytkd09DelExTmQwZ0JsU3oyYXgzY0hEd2Y1UktwYTI2dXZwY3NZekw1YnA1aVV1WG5RcFZhZDZQYmFYVDZUN1YwZEh4akV3bXE2NmtQTU13dS9UZkxRRFlzeUZBQUFCN1BML2ZYMGg2SjFWVlZYV1N0T2V1bEdReTJSOE1CcDloR0taazl1OTBPcjFGZk15eTdGWS8ycUxSNk92RHc4TW5IbkRBQWVQYlV2ZGRZV3BxNm50VlZWV2ZHUnNiTzl0aXNYekZaREo5b2JPejA1ck5acWMxR3MwcW9zV1RGTzZ1ZXU4SzhYajhGYkdoTFcyb0Z6VytpMGNvS0lxMnl5WkZ6R2F6czZsVWFwQmhHTFZTcVd3cG5KQ2ZCNXpKWkxZclg4TFEwTkF4UkNRem04Mm50YmEyUGlMdWwweUxTQklSNVh1SDdmbDd6amlkenM4VEVhZlZhbGZWMTlmZnliS3NwcUdoNFVmWmJIWnVHeElmRnJqZDdsdDFPdDBiTE10cUdJWlJCSVBCeDNpZTkzTWNGN1RaYk9jbkVvbkJXQ3oyejhiR3hsczhIczhhajhlakpDSzUxV285bzdtNXVaQUJmdDI2ZFFhcjFYcG1jM1B6Z3VrQ0dvMW1WVzl2NzFhNUN3UkJ5RWp6VUNnVWlscWU1MzFFeExhM3QvKzZxcXJxcE9ycTZsUEh4c1pPMmNZRWlkdEVtdnhQRUlUTTJOall1VVNrc2R2dE54QVJvOWZyRCt2cDZYbC9hbXJxY3IvZi85RDIzQ3VUeVd6ZXZIbHpXNmxqR28zbXNMYTJ0c0txQ1Z1MmJGa3RDSUtiOHNzRnpzek1YTlBSMGZFM2htSGtScVB4MDgzTnpUOTF1VndYRXhGRm85RS9oa0toWjAwbTA2a013OGhxYW1yT2M3bGMvOUpvTkkzdDdlMnZpcXUxQ0lLUUdoOGYvN3k0UWdrUjBkalkySmVKNktzMU5UVm5ORFUxM1NQdWx5UjhEQlZQWWRKb05JM2lGQWdpb3FHaG9aV3hXR3pKSHZWS0EyMWRYVjJMSnFpVWp1ckpXNUQ0VWFmVEhTam1SU0FpbXBxYStrWXFsUnFSeStXdDBoRXpMcGZycTVYVVoxZHJhR2k0MDI2M1gwbjUwWEJFUkg2Ly95R2Z6L2Q5eXEvTVUxVlY5ZVg2K25weDJrbks3WGJmd1RCWXRBQUE1aUZBQUFCN3ZLTEVaSXpSYVB4TVhWM2RkZExnZ1BnRFY5d09Cb05QbXMzbU05UnFkYS9GWWpuTDYvWGU1L1A1bmlDaUJVT2VPWTZieXVWeUVabE1adFJxdFQzU1krRncrTVhSMGRGVGFEdVdMOXhGb3YzOS9RY1pESVkrbTgzMkRTSWl2VjUvcENBSWFlblVDSkUwMlpWT3AvdlVZaitvKy92N08zcDdleGRNaDhobXM0RU5HelpZaTh0dTJyU3BwM2lmVkdkbjU4dDdTUklzYVE0Q2dlYUhZMnRMRlp5Wm1ibDJabWJtV3F2VmVrbHpjL01ENHY3Ky92NURxV2dJZVRhYjlXM1lzT0dBeFc1Y0lwczlSMFJrTnB1L1VMUS9ucThiMWRmWDMySXltYjVBTkovb2JXcHE2aXFHWVdwME9sMjN3K0Y0bkdWWkRSRlJKQkw1NDJMQmdlbnA2ZXNiR2hwdXpXYXpBYmZidmFheHNmR09iRGJyUzZWUzR6cWQ3bEFpb25BNC9OZHNOaXQwZEhROHk3S3NOaDZQL3lzWURINWdNcGxPYkd4c3ZJK0lHTC9mLzdETDVmb1d6WSs4U1JJUlZWZFhuMVowdTdUZjczL0Vack5kcVZhcnV3VkJ5RElNSTFlcFZLMkwvWDJ5MmF4ZkxwZGJQUjdQMmxRcU5hTFQ2VDVWVlZWMUVsRmhXc05ieGN0dzdreGJ0bXo1U0cxdDdYZnE2dXB1bUptWitTN0hjZThRRVkyTWpCemEwdEx5TzYxVyt4R1daVFhOemMwUGNodzN2ajFEM3ptT1N4TlJyTEd4OFhzK24rOWhjV29KRVpGY0xtOHRLajZWVENhbnhJMW9OUHJXN096c2RlTElHNVBKZEpMUDU3dUY0N2hwSXFKUUtQU01YcS8vbU5mcnZjdnRkajlJUktSUUtGYUszeFdDSU9UR3hzYk9pa2FqL3lpNlQ1U0lvdm1WRGFTV25hOWpEMkZvYlcxOU9yOE1KQVVDZ1VlQ3dlQXpPL29tNjlhdFk2bjhNcnJiSlI5SVk5UHA5SGdxbFJvMUdBeWZzbHF0RjZuVjZoNlB4M04zVFUzTlY0eEc0M0ZFOHl2N1RFeE1mREVXaTcxcE1CaU8yQm4xQVlDOUR3SUVBTEJYVUtsVTdXYXorUXl6Mlh5dVNxVmFJZTdQNVhKUmw4dDFjVHFkSHBBR0NDWW1KczRSQkNGaHNWaStvbEtwT3B1YW11NXViR3k4TXhhTHZSa09oMStNUnFQLzVEanVmU0pLY2h5M1dhL1hIeWJPd3lVaXltUXlzL2tNMUdLdWdUMjllMFdabnpmUEVoRWxFb24xUE0rSDlIcjlKM1pWQmNUcEd1V1V5dHVRU0NRR2hvZUhqMXpzUExQWmZMNjRnZ0lSVVNxVkduTzVYRnZOK3k4V2k4VXFuaWN0cFZhckMrdW81M05UbEJ4OUlpV2RRMDlFMU5YVjllZkJ3Y0ZqaWFpUUEwQW1rNWw3ZTN0ZjM0WXFtUTBHdzdIU0hhMnRyWTlOVEV4Y1lMZmJyNm10cmIxUjNNOHdqRnpha3l4NUhuTWpJeU1YRisrWDhuZzhEelkwTk55YXlXUm12Rjd2bmZtVkE0TEpaSEpqUGtEQTJ1MzI2K3JyNjI5aEdFYWV5K1hDNlhUYVQwU1VTcVgrRTQxR1g4MDNSaTQwR0F4SGo0Mk5uY2x4M0w4MUdrMVRjUU95czdQemxhR2hvWk05SHM4YW85RjRUQzZYeTViSzVWQnN3NFlOK3pjMU5kMDBNek56SzlIOENCR24wM2wrYzNQend3ekR5Rm1XMWRoc3RxdUR3ZUJUUzExckIwbTUzZTd2aDBLaFh5V1R5Y0lvSTQ3anBnY0dCbzVxYjI5L3VxcXE2ak5UVTFPWFZSb2NLTmRUYmphYmoyeG9hRmlyVUNnYURBYkQ4VnUyYlBrb0xTTWZoOXZ0dnROZ01Cd3JsOHZ0NCtQam4wc21rOVBpc2RiVzFtZUlpT3JyNjM4WWo4YzNSNlBSUDBZaWtUOFBEdzkvdXIyOS9YZVRrNU5YaDhQaDU4cGN1dHBnTUJ3bjNWRlhWM2Y5N096c2JWVEJaMmRiWkxOWmZ5NlhDMWRTbG1WWnRUZ0tZZ21NdytGNFhEcjhYNi9YZjFKY0twWmhtQVZCUW5GL0tTVkdackhTamQ3ZTNpMjBuZnI3K3crbi9BZ1JxYW1wcVNzNGpsc2ZDQVIrUzBTY3crRjQybVF5ZlVHdjF4K2gxK3NMUVlCVUtqVThNakx5dWVXdXFBQUErejRFQ0FCZ2oyWTBHai9UMU5TMFZseFdUU29XaTczcGREcS9rdTlKUEtqb2NNN3BkRjZZU0NUZXI2K3Z2ME1tazZrWmhsRVlESVpQR2d5R1R4SVJ1ZDN1NzgvTXpOeVlUQ1kzNnZYNnc1UktaZUdIWWY3SFo2RkJLeDNldkdMRmlqK1ZTMUs0bThnNk9qcWVrZVlDbUo2ZS9tWTBHdjI3dUsxVUtudlVhblVMRVZFa0VsbFArVFhNRFFiRGthWG02R2V6V2E4Z0NFSzVxUm1sYkdQK2haaTBucVZZcmRZRldlaFZLbFZiTnB1ZDREaHVxdHc1UzlWcHNWVU1XSlkxaTQrejJheDNxWHVvMWVyVzRnYXdUcWM3dkt1cjY0K0RnNE9GaGhQRE1MSnRtWHRzdDl2UEZYczBSV2F6K1Z5V1pRMGN4NjJyNEJMQ3hNVEV4VVRrYTJ0cmV5b1FDRHdXaVVTMldwWlRxOVUyRTgwSEUwcGRwS09qNDFtMVd0MURSSlRKWktZQ2djQ2pDb1hDWmpRYVB4dUpSUDQwUER6OGFidmRma1Y5ZmYwUFZTcVZvN2EyOXNyeDhmRXZtVXltaTZtb2dhVFg2NC9zN2UzOTkvRHc4T2NDZ2NEalJDUVU5ZndyaWNoTVJjTy9pZWFYTlpSdUJ3S0JYL0E4SDJ4dWJuNkc1L21neStVNnlXQXdGSTlZMktuYTI5dkxyUzRnRXdRaFhWTlRjM2xOVFUwaHlXZ21rL0VORFEwdEdoZ3J4bkdjazJWWkl4R1JScU5aMmRMU2NxL1Q2ZnpLVXVkSkNNUER3MmZSZkhMSDZGS0ZpZWEvWXovNDRJTU9LdEVRRmRYVTFKeFp2SUpEWFYzZER3d0d3eWVIaG9aT2IydHIrMGwxZFhYWmxXQTZPenUzQ3VRdHRiTEs3T3pzTFQ2Zjc5NEtua0xGMmZtYm1wcnVNWmxNQzVZbFhHeEV5M0kreThVanVYWm1EZ0tOUm5Nb3d6Q3FscGFXSCtuMStpUEszVXVsVXEzbzdPeDhuZU80OXhLSlJEL0xzckpTNVFEZ3d3Y0JBZ0RZbzBVaWtYOFdKMXJLWkRLek16TXoxd1VDZ1Y5UWZwaG1QQjUzam8rUG4xTjh2cy9udXpjY0RyL1MwdEx5RTRQQjhDbkpOYVpuWm1iV0VCRUZnOEY3L0g3L2c0SWdlSTFHbzVPSWlPZjVCWW00cEEwMHVWeHVwajFJYzNQeld1a1NjYWxVYXJpNDBXMjMyeThydFlwQk5CcDlxOVFjL1EwYk5yVFRmTzgzS3lieEtqSDhmWUYwT3UxYzdMaENvV2lRQmxvcUpDOHhmSmt4bVV6bmNSeDM2ekt2VmRrTjVmSkNmb0owT3Ixa0VNSnF0VjVLSlVhWTZIUzZqenNjanNMdzVFb1NENVlJYUdodE50dDNTNVUxbVV4ZnlQZWtKbk81bkRlYnpYcDVuay9vOWZxUFNjdE5UMDlmRlE2SG4yMXNiTHk5dXJyNjlPcnE2dE9Ed2VDVEV4TVRaNU9raDFlbjB4MmVmODRUNGo2WlRHWVJlMDZqMGVqcmFyVzZKeGFML1NNY0RqL1gwTkR3SXlJaXQ5djl3MGdrOGdZUmtjZmplU2dXaTIxb2JtNitjM3g4L090RVpKR3V2aUdsVXFrY25aMmRmOXkwYVZNbnpRY0VFa1RFckZpeDRpOWFyZmFJZUR6K3lzakl5T2VJaURRYXpVZnRkdnZYRW9uRTI3Rlk3TzFFSXZFK1NZWm96ODNOL1NHVHlYeVc1L2xJSXBHWU1SZ1d4SHdLaVFrWmh0bm1aSk9MV2FyQlYzeWNaVmxUdWJMbGNCem5tcG1adWJhcHFlbGVJaUtMeFhKQkpCTDVhejVKWlVsNnZYNy9VZzN3eFpSYUZyU1UvRnorRFRhYjdadGw3djJKM3Q3ZXR6bU8rMkE1OTk4ZDZ1cnF2aTlkUm5aSFkxbDJaeXlCV1hLWnhNYkd4aDhhRElhanBQc0VRVWlIdytHWDQvSDQzd3dHdytlTVJ1TlJSTVFxRklwYWhVSnhndEZvUENFWURHNDE4Z2dBUHB3UUlBQ0FQVjFvWm1ibXh1Ym01dnR6dVZ4SUpwT1pGQXBGWFV0THk4OWJXbHArWHU2a3RyYTJYNWJhSDRsRS9xalQ2WTZZblozOVg4b3ZreVlteU5McGRBZUs1WEs1bkxUSFRDYk80OTdUbUV5bXoxdXQxbThVN2VhSmlGcGJXNS9RNlhRSEU1VlBVamcyTnZacGp1TmNpOXlDcHhLOXVLVnMyclNwZGJIamk2MTRVSTdSYVB5MFhDN2Zhc2t6cTlYNjlkbloyYnRvaWZ3UWttSElqRXdtRTZjT0NMbGNydVFTYzBUekRWZnhjVHFkSGkxWExxL0tZckZzbGF3c2s4bk1LaFNLT3BabEM0RURaajRMMkxJYWhyVzF0WmVWV2pwVEVJUlVLcFVhZGJsY1Y0cko1b2pJMXRYVnRhQng1L1Y2Ny9SNFBHc3RGc3M1TnB1dHNEcEFNcGtjb0tMaDN6VTFOVjhsSWtva0VoOFF6ZWRNa012bE5XYXorUXdpSW8vSGMwOHNGdnNIeDNILzZPenNmRTlTeDJ0cWEydXZrVjdMNVhKZFNrVCsrdnI2TldJR2ZLbFlMUGFtWHE4L1ltNXU3cW4yOXZiZnE5WHEvZnI3K3p1SUtNZXlyRlltazZuejAyT1VSSlN1cXFvNnptdzJuMnMybTgvTlpES3pHemR1M0dySWVDd1dlNzM0T2VVVmtsQW1rOGs5UFovSW9zc2MrbnkrK3kwV3l6bGFyZmFqUkVUTnpjMC80emp1Mzd1NmppS3oyWHhxcWRGZHVWd3VLWlBKMUg2Ly94RzVYRzRwR3NZdWwzNFBwTlBwY1VFUTBydWt3bHRqbXBxYWZsUlRVM05GcVlQUzE2STRYMHZSc1lPNnVycldsN3VKZEtXT2NqbGNsbUl5bVU1ME9CeS9sK3dxR1NDWW5wNitxcXVyNjUxa01ybVpaVm1WVXFsc0RZVkN2K1U0Ym4weW1aeUtScVBmbnBxYUN1bDB1aVAxZXYzSHRWcnRvWUlnY0g2Ly93SHhzdzRBSDI0SUVBREFIcy92OXorY3pXWm5Fb25FOFA3Nzc3OVZodkloMFZvQUFDQUFTVVJCVlBQbG1KeWN2REtWU2sxUWlRUlJDb1dpOEtOVnJWYnZUMFExTkw4a25GRmFidlBtelE3cGZHT3BYYjNNNFdLOTlrcWxzcVZVejZZMFNTSFA4MXNsTWR4V08rTzUxOVhWM1NRK1RxVlNRMHFsc29WaEdKVkNvYWl0cjYvLzdzek16TTJMbmYvQkJ4K1lpT2JYY3UvcTZ2cUFhTDZIZk5PbVRRNUpzUVdyR0dnMG12M0Z4NElnQ0RxZDdsUHhlTHprc3BZTkRRM1hpSUVITWRFZUVaSGI3ZjQvbzlINHFkSFIwZFA2K3ZwU1JFUnl1ZHpXMTlkWGN2aCtPUmFMNVJLaStkRUhDb1dpaHZKRDlVZEhSMDlPSnBOamxGL1BYcWxVZG5kMmRyNm9WQ29MV2U3OWZ2OURVMU5UM3pFYWpjYzNOemMvTE82UFJxT3Z1TjN1SHhUZlM2RlFOQklSSlJLSnZ4QVJ6Y3pNM0ZoYlczdWRVcWxzRXN2TXpjMDkzOVhWOWJwY0xyZFVVbit6Mlh3YUVWRXltZHlpVXFrNkdZYVJFUkVORFEyZGJEYWJUNUxKWkJxNzNYNHQwWHppdkZBbzlIdzBHbjFUcDlNZHpyS3NUcS9YLzA4c0Zudk5ZREFVaHVPSFFxSG5xY1RudDdlM2QzTW9GUHBUS0JSYUVCelVhclZOa3MySzVxMXZLK2tvRWZIejRQZjdmeUZPbjlnQm54SGU1WEpkMnRYVjlTN0RNREtaVEdac2FXbDVZbnA2K29aU2hkUHBOQzhJUXRsVk9CaUdLYnZzWTM0YVZka3BSb0lnc0hWMWRmK1hmNXpPajdKaWlJaUdoNGMvWnJmYnIvSjRQR3VJaUorZW5yNUtQSzk0RllPSmlZa1RLMW5GUUtxcHFla25UVTFOUDFuT09hVm90ZG8rYVhCQURFSnY3M1dMeVdTeXd1ZEZFQVNPYUg1cVVpWG5KcFBKaWZ4NXhhdXJsSnptbGtnazFxMWZ2MTVQUk1tT2pvNFhWU3BWcHpoeVNGSk1TS2ZUVTZsVWFuQnNiT3prVkNvMWpDU0ZBQ0JDZ0FBQTlnYlpVQ2owZ2txbDZwRHVuSnFhdXJyY0NWS05qWTEzRkYrdlZEbXRWbHZJWTZCUUtHbzdPanArT1RJeWNyeFNxVnd3TER5WlRQcTJQbnRlSnBPWkxuZHNaMGdrRXV0VHFkUWd6L01aYWNOMmQ5alJVd3lzVnV2Rll2WjhJaUt2MTN1dlJxUHBzMXF0NXhNUjJlMzI3NGJENGQvRzQvRWxoekRMNWZKQ0w2ZENvV2lzcWFuNWVyazV6RHFkN244a2RialFhclZlV0p5blFLVFg2NDhpSW9wRUluL1JhRFFIaXIzOVBwL3ZRWi9QOXpNcTh5TytVcGxNeHFWU3Fkcjlmdis5dGJXMU40dExrVVVpa1JmRk1oYUw1ZHpHeHNaN1pESlpWWDZYTUQwOWZWMCtBZUJ4YlcxdHo0dHpvRk9wMU1UdzhQQ0NxUVdpcWFtcEs0aitPNkxHNy9jLzRQZjdIeEFidFFxRlF0SFkyUGkwK0pwd0hMZHhhbXJxT3ZGOHU5MStpZEZvUElHSUtKbE1EdWJMYkZFcWxXMGVqK2QyYVpDQ2lBTEJZUEJSSXJJMk5qYittR0VZZVUxTnpUZENvZER6SE1mOVV5eGtOQm8vSG92RjN0THBkSWVKKzBLaDBOUEZkVmVyMVE2VlN0Vmx0OXU3YkRiYk45MXU5ODNpTWZGemtSOU5raWcrZDIrVFNDVFcrLzMrKzJ0cWFyNmV5K1ZDUHAvdmJpclRrRStuMDV2WHIxOWZhbmc3Mjl6Y2ZMOTBPYjlpcVZScWVHeHM3TE5pQTdVRWxWS3BiQ1FpQ2dhRFQ1ak41blBGQUZBaWtYaDNmSHo4Uzh0N1pydGVJcEZZbDhsazNBcUZvamFkVGsvT3pNeDh1N1cxZGF2MzEvWlNLcFYxNHVOc05oc2tJdHB2di8wcVdqcFhIS2tnazhtS3Z6dEwvanVXbHlFaThucTlkOGRpc2RlVlNtV0hScVBwVkNxVksvSUJZa2FwVkRZcGxjckdWQ3BWOXQ4ekFQaHdRb0FBQVBaYVhxLzN6a3JLbFFnUWxDUW1MeFFaamNaamJUYmJWZEkxczdQWmJJQWttZW1MYmR5NHNiR1NlKzFJZ1VEZ2tWQW85SnZpSDV4RFEwT0ZIcUdtcHFaN1MrVWcySkYyNUJRRHJWYTdxckd4Y2EyNG5jMW1mVDZmNzFHVlN2V3l4V0k1bTJFWU9jTXdxcmEydHQ5djJyVHBvNVJQdWxpT1RxY3JMQy9JTUl5aXFhbnBKenFkN3BCODhyN00zTnpjMDBSRWFyVzZTNlBSRkNlOEpDSks1b2ZOTDhCeDNIczZuVzcxN096czdRNkg0d25Kb1RRUjFTcVZTbFB4OG85eXVWemYzZDM5TGhGUk5CcDkxZWwwbHAzN3pISGMrMXF0OXBEWjJkbjdhMnRyYnk0NmJHOXZiMyt3cXFycVJIRUh6L1BjK1BqNE9lRncrRG1MeFhLZW1OMmZhTDUzZTJSazVCZ3E4N2NTcCt5VW03clQwTkJ3cnlTL2dhRFJhRmJLNVhMVDNOemNyMVFxMVFxOVh2OUpvdm5sUVdPeDJHdEU4NDFadFZyZEhRZ0VuaWdLRUlqOGtVams1YXFxcXM4YURJYWoxR3ExWTI1dTdwMjJ0dm1CRUZxdDluQzlYdjgvTE12cWlJalM2ZlJrcWFTV0dvM21vNUsvMlg4U2ljUmdQQjUvZzRqSVlEQjhnb2dvbVV4dUpwcnYwUmUzaXpQVDd5MG1KeWR2VkNnVWRiT3pzMWR5SERjcEJxb3FwSFk0SEQ4M21VeGZJaUlTRzhqaXdVd21NNk5RS09yVmF2VituWjJkL3g0Ykd6c3RGb3U5VWVJNnFVUWlzVTZuMHgwMk96dDdoOWxzUHJmb3VLRzN0L2ZkRXVjdCtPM1oydHI2UXFrcEJoTVRFNWZGNC9GWEN6ZExwWmFhN2xPUlRDWWpIVkVoUkNLUkY2dXFxazRZR2hvNlZxVlNWVFF5WnJtVVNtVmh4RkltazZsb3lsWXhRUkNrZnplZUZsa21zYTZ1N21hYnpmYk5WQ28xbWs2blI1UEo1SWpQNTNzOGs4a01wOU5wTjh1eTFWcXRkcjk4dnBYUXR0UUhBUFpkQ0JBQXdGNXJSdzVwMTJnMGpkSmVTa0VRY2d6RHlCb2FHbTZWcmgyZlRDYTNlM21xSGMzdGRsY1VBTm5aZHRUcm9kUHBWcmEzdC8rRlpkbEM0ODN0ZHQ5RVJQRlVLalhrOS92dkZZY0ZLNVhLbHQ3ZTNqZkd4c2FPNFRodXN0dzFqVWJqWjRyM21jM21jNVZLWmVmUTBOQVh4TjVPaDhQeG16SUJnbXgranU1cHVWeU9wL21oL253OEh2K1BTcVY2UmRxUUViVzB0UHhBdWp4aktRYUQ0WlA3Nzc5L3lmZlV1blhyR0k3anR1UmYzMER4OFJVclZ2eEttbmlUNDdnTlRxZnovRVFpc2JHaG9lRk91OTFlR05hZHkrV1NZMk5qeDZWU3FaSEY2ck1ZcjlmN0k1Vkt0U0ljRHYrSjUvbVF6V2I3ZG10cjY2Tnl1ZHhrdDl1dlpsbFd3L004TnprNVdiaHZNcG5zbjVxYXVvWVdHVWtSRG9kZnFLcXEraXpSL0dzeU16TnpzNWpEUWFQUjdHYzJtMDhSeXdhRHdWOVRpWWFSWHE4dmpQcklMMlg2YkQ0SVpqand3QU9uaVlnU2ljUy9yVmJyVjEwdTE5Y3BIK1FyemxxL0Y1a2JHeHM3ZGVsaUM2bFVxbzYydHJabnRWcnRnVVJFUE0vSFJrZEhQOVBkM1YxWURXTjZldnBiVnF2MUNyMWVmNWhjTHJkMWRuYit6ZWZ6M1QwNU9YazlGUzJyR0l2Ri9wVk9wOGZTNlhTcDkzQkZxM1pJcDhWSUtSUUs2YWdkeHVsMFhwVFBNMUhKOTR5V2lIUTBQMFdNaU9hSDlGZFZWWDIrdUs2aFVPanBRQ0N3TnAxT2IxR3BWTnMwekY3NlhWVUNvOVZxRHhZM1VxblVjSEdCNGxVYlNuMlhzaXhibUdJZ0NNSmlvd2VvcXFycUdKbE1adFJxdGF1MFd1MnE0dU81WEM2U1NxVUdrOG5rRnJ2ZGZtMDBHdjNGWXRjRGdBOFhCQWdBQUlpb3VycTZzQlJiTXBrY21KdWJlNjZ1cnU1NkloTDBlbjFoL2pQSGNhVjZ4UFlxTE12SzFXcDFtMXd1YjFVcWxhM3hlUHl0cFJxT0dvMm1VWEsraW9nMHRJdzEyQ3RWWFYzOXVlYm01bDlKRWdwU0xCWjd6ZXYxUGlCdVQwNU9YbTgwR2orclVxbFdFTTFuaU8vbzZIalg2WFNlWDJyNVByVmE3ZEJxdFgzaXR0UHBQSytwcWVtbitUbnVoemtjanJWalkyTm5XSzNXUzB3bTA2bEU4ei9BZVo2UFM0YnRFeEdSVHFjN3FxYW01dEowT2owK01URnhZU3FWK28vVDZYeXYrSjQ3U2pRYWZUT1ZTcFZjU2NIbGNsM2EwOVB6UHNNd2l0bloyUis0M2U0MWFyVzZzYk96OHpYcGV1ZEVSREtaVEcwMm15K0t4K09YVTVtaHlUTXpNOThKQm9OYlpiQVhBeGlKUkdKd2VIajQ4R1F5T1VsRWh1cnE2ak1WQ2tXOWRDNjQwK204S0oxT0Y5YUhuNXViK3pNdDBVTVpqOGNMU3dRYURJWmppT2htcDlONVlTNlhtNDdINC8wclY2NHNqSXp4Ky8wbGs0OUtBd1RoY1BoTjhYRmRYZDAxWXBKRW85SDRtWnFhbWl0TUp0UG5SMFpHVGlDaWJEcWRuZzZGUXMvbGk1ZWRxNzhyN2FROEp2TGEydG9yYTJ0cmJ4SkhZL0E4SHg4ZUh2NThJcEZZa0Z3dms4bkVoNGFHanV2czdId2hQMktFcmFtcHViS3FxdXFVMmRuWjd3VUNnVjlSZmtwRElwRjRQUmdNbGszT3Q2T1lUS1l2T0J5TzUxS3AxSkRYNjczSDUvTTlhTFZhTHpBYWpaL1c2WFNIYnR5NHNadUk0aHFONXFQMTlmWFhHZ3lHVDRmRDRUK01qNCtmVGtTc3crRjQxbVF5blVSRUxNZHhnNUZJcFBDZUM0ZkRmOW5HYXJFMEg0amc4LzkrRU5IV2pYZXRWbnVRZE9XYmVEeSsxZCtya3RkY21pOWlxUUJCSUJENGRTS1JlRWVwVkxZcGxjcDJsVXJsa0o2ZkR4NGNvdFZxRHlFaUdoZ1lRSUFBQUFvUUlBQ0F2VmJ4ME8xeXl2WFFTbGhyYW1vS1MzVUZBb0ZmaXBuZjNXNzM5eHNhR2dwVEdVS2gwTisyc2JvRm5aMmRyeTEyM0c2M1h5WHQvZDBXU3FXeVc2L1hIeWlYeXh0VUtsV2owV2dzOURTM3RiVXRXTTVxWkdUa3M2bFVhckg1c0phMnRyYkNqMmlXWmZWdGJXMFBqWStQbno4Nk92cnBIWlRvME5qVTFMUW1uMG0vMEp1V1RxZWRRME5EcDlQQ1hzUEU4UER3NTN0NmV2NHBOdUFWQ29XOW82UGp4V0F3K0tUYjdiNWVPbS9hWnJOZEsxNHpsVXBOQkFLQnh6T1pqS2U5dmYwUGtVamtMMk5qWXhkWXJkYXZpc3ZIRWMxUDJ6QVlERWNWQndoVUtsVWIwWHl2cDFLcHRBU0R3Ykx2QjZmVGVhSFQ2YnhRM05ab05BMU5UVTFQaVkzM1hDNFhGUnV2Z1VEZ1VhZlRlUjBWRGY4dnl2NU9SY2RHSmlZbXprNGtFa1BwZEhyQVpyTmRVbDlmZjdzMFkzcis3OFlRRWRYVTFIeE5yVlozRFE4UG4wb2xHdTJwVkdwVzJyZ3ZSZkozRFFVQ2dZZHFhMnR2a2h6YlBEYzNWenlTWXNuaHl4ekhUYzdNekZ3VGo4Zi9HWTFHLzBuMDN4d0xHbzNtbzVMa2lmOUpwOVA5SlM1UnJkRm94Q2trdkRnRlFhL1hmMHhjWFNHVlNvMGxrOGtSbFVyVmFUUWFqMjFwYVhuUTZYUmVrRWdrM2kzcWlkOHIxNEtYVGhISUV6OHZzdXJxNnRQcTZ1cStwMWFyQzkrWDJXdzJPRHc4L0psRlZrQUlEdzBOZmJxNXVma0JNZWVIVXFsc2JtbHArWVhkYnYrdTMrKy8xK3YxUGo0M043Zllrb2loNHA1eG9xMlRGQTRORGExY0trbGhiVzN0dFVSRUtwV3FVNi9YZjh6bjg5MW50OXV2RnFjc1dTeVdVd0tCd09NTXcvQlZWVlVuRVJHWlRLYVROUnBORThkeGt6elBSeWtmQUs2dnI3OUZHaURZRHZKVnExWUZwVXZnRWhHbDAra3g2WGJ4eWdEeGVQeXRiYm1aOUhPZFR5Qlpscy9udTZmNGRMVmEzYXhTcVRyVmFuV3ZTcVhhVDZQUjlHbzBtZ1BTNmZSa2ZtbFFSOG1MQWNDSERnSUVBTERYMmxGSitWcGJXKzhXRzRJOHo4YzhIcy85Uk1TTmpvNGViakFZVHBjZWkwYWpyK3lJZSs1c1pyUDV0UHI2K2xzcUtTc0lBbXN5bVQ0bjJjWFRmMGNINkxxN3UvOHNiVndRRVZWWFY1K2xVcW02dlY3djdjRmc4R1ZhWG5aNGx1WkhJTWlKS0dXejJTNjAyKzAzS0JTS09tbWhkRG85T1R3OC9FbVNEQk9XSE5zOE5qWjJnc1BoZUZHeWpCNWpOcHZQcks2dS9tSTRIUDY5eCtQNVg1N25kUmFMNVR6eFBESFhRQ1FTZVhsNGVQaTRYQzQzMU5MUzhxREZZamxiTEpQSlpLWmRMdGYzZW50N0N6L2tOUnJOWVJ6SFRZZzlia1JFOFhoOFF5VlBWcWxVZHR0c3RxOVlyZGF2aWoveWs4bms1ckd4c2M4NEhJNlgxR3AxdDhWaXVjQnNOcDhWREFhZkNZZkR6NFZDb1RlSmFNa1ZEMEtoME84MEdzM3E3dTd1ZjJ1MTJvOUlEZ2srbis4K3I5ZDdUMzRad1I2aStTa05QVDA5YjI3WnN1VllJcHFWWHF1dHJlMlg1WllIbFdEMGV2M0g2K3JxYmlqTzJhRldxL2RidFdyVlJDQVFlREljRHY4eEhBNy9iYW5uME52Yld4aTVZckZZdGtxWUp4MUpvbEtwVm9qbE01bU1iMmhvYURVUmtjbGtPb3J5amI5RUlyR1JpRUlhamVhdzl2YjJGOFQ4QzdPenN6OElCb04vT3VDQUF6Yks1WEtieFdMNWNpcVZHblM3M1kvcTlmcGVRUkJDK2FSdHJVczgvMFVwRkFwN2NXK3cxV285ejJxMW5sZnVuT1hTYXJXckZBcUZnK2Y1Rk11eWFaWmx6ZlgxOWY4ckxjTnhYSUtJcUxhMjl2cmk3NEZFSXJGdVltTGlpL2xWTUJhVGNybGNYNDdINDYvbmsyQWFpWWpVYW5WUFkyUGpmUXFGb25GNmV2cTZKYTZ4M1l4RzQvR1M5N2JnOVhyL2o0Z29HQXcrbFIvbFJkWFYxV2NIQW9ISEU0bkV1eHpIdmEvUmFBNWlHRVp1TnB1L09qMDlmZjNNek13YXM5bDhEczBQOXovRWFEUWV2d09DQk9sa01ybEZFcHdpSWlLZnovZVF0UG9XaTZVUUpFeWxVa09wVkdxbytFTDkvZjBycE51Q0lDZ1loc25TZndNOUZwUEo5QVh4T00velpmUGc5UGIyTGhya2s4cGtNak55dWJ5bXQ3ZDNnR0dZUFhJcFh3RFk5UkFnQUlDOVZudDcrMisyOXhwVlZWV25tTTNtTThWdGo4ZnpROG8zYWppT20ybHZieThzZ1pXZi83ekhyNk5PTkQvZmVwSERRaWFUY2ZNOEgxR3BWRjByVnF4WTBBdVlUcWNuaVNpWDM1U3JWS3FWNHJGVUtqV2hVcWxhaVlpMFd1M0JyYTJ0VDdlMnRoTFA4L0ZjTGhjakltTEVWUHRFYkQ2ck9adFBLaWduSXJtWTZkenY5ejhVQ29WKzI5alkrQlBLTi9BazlmL0E2WFNlbUVxbFhPV2VSRFFhL2Z2dzhQRFJEb2ZqZWVsU2ZBekRLRFFhelVIeGVIeTJwNmZuTlVrUEh4OElCQW9KK0hLNVhLS3pzM09UZEpSQUxwZExqb3lNbkVwRXZsd3VGeGYzOS9UMC9FdDY3MncyR3lqMVExK0NiV3BxdXN0b05KNVF2UHBHS3BVYUhoOGZQejZaVExvMmI5Nzg4YzdPenVmMGV2MFJETU9vTEJiTE9SYUw1Undpb3ZIeDhiUG41dWFlS0gxNUlpSXl0TGUzLzFMc01SVmxNcGtabDh2MVpYSG85T2JObTQvczd1NytzeGpjMEdnMEszdDZlbDdjc21WTEgxVTJuNXVJaUtxcnF6OWZVMU56cVZLcGJCYjNDWUtROGZ2OUQxZFhWNTh1bDh2TkRNT29yRmJyK1ZhcjlmeFVLalhjMzkvZnVkZzFLMDFhU1RRZkxCQWJxZExlVkdrZWhrUWk4YWJKWkRxNXRiWDFWeXpMYW9pSTR2SDRHOEZnOERFaUVsd3UxMFhpV3ZMMTlmVzNKUktKVFIwZEhYOHN2bGN1bDR0V1dxOGRiZDI2ZFlWQVdWOWYzMnp4Y1kxR3MzOUxTOHZqNWM3UEo4R2JJeUp5dTkxcmpFYmo4WHE5L2pBaTRyMWU3NzFUVTFQZm9XVk1wd2dFQXIvZ09PNnZkcnQ5YlhWMTlXbEVSSkZJNUtWeVN5dnVZRXg5ZmYxdDRrWW9GQ3FzV2hLSlJKNFZBd1FHZytGb0lySVRrY2Z2OXo4aVRuc3htODBYVEU5UDM1Uk9wN2VFUXFIZml6a243SGI3ZDNiRUtBS080emFwMWVyOWVKNlBwVklwWnlnVWVzTHI5ZDRsSHRmcjlYM1M3eGUvMzEvNC9wRW1YU3llNHRYUTBIQ3IzVzYvVGhDRXRDQUkyZUljQjR0OTkxU1M5NkZZcGN1V0FzQ0hBd0lFQVBDaEZnNkhYMG9rRXU5cXRkcERVcW5VME96c3JEVGhuekE5UFgxWlcxdmI3d1JCRU54dTk5cXlGMXBFTEJZYkd4NGVQbkxwa3VXcDFlcFZUVTFOeGNOR3k0cEVJdS9FNC9FM1VxbVVNNTFPTzVQSnBET1ZTam16MmF3ejMraE9LWlhLN2xMVEwvSnpqRVhoU0NUeSsrcnE2dE9UeWVUQTVzMmJEN2RhcmFjMk5qYitTTnBJWTFsV0o4NXRycFRQNTN1VTQ3aTNYUzdYWmMzTnpmZUwrLzErLzg5Y0x0ZTNxSUlsNlJLSnhIdWJObTA2Mk9GdzNHOHltVTRobWwvTGZHUms1TE5FNUhjNm5lZDFkSFQ4VlM2WG0wT2gwUFBTSWZzY3g3MGJqOGZmRXBmbXkrVnk0ZEhSMFJNNWpudWJhTDVoS2MxZElKV2Z0NzVZNDVvUGg4T3ZTS2V1RUpFUURBWi9PVEV4OFUzNjc0Z0w3OURRMEZFMm0rMkt1cnE2NzRtTmlWd3VGNTJibS92OUVrOC95dk44SWZ1N0lBZ3B2OTkvLytUazVQZUpLQ2dwRnhnWUdEaW11N3Y3TmExV3V5cWZTUER5NHZvSEFvRmZKWlBKL3hUZnBLR2hZUzBSVVRxZG5wSUdCeEtKeEFlVGs1UG54ZVB4RC94Ky82MTFkWFYzbWt5bTB5ay9wU0VZRE82U2VjMVZWVlhIaTQvRDRmQ2JITWR0em1mRjEyUXltWm5Cd2NFektQOWNRNkhRQzhGZzhOY21rK2tMTHBmckc1Rkk1RS9KWkhKTDhRZ1phZU94djcrL3U5SzZDSUtRUzZmVFpmTjVsR204OGZrbEdFV0ZMUGVKUkVMNmVtU0lpT0x4K0p1MENML2ZmNTlrTSsxeXVjNXFibTUrZkhKeThxcEZwaFFzS3BGSXpJeVBqNS91OS92dnJxbXArZGJZMk5pbFZHWnB4UjJwdXJyNlRER2hJaEh4VTFOVE40ckg0dkg0KytsMGVseXBWTFl4RENPejJXeW5lTDNlbi9wOHZxY2JHeHZYaWtGSnJWYTdNcEZJclBmNWZIZUlBUUtEd1hDVVZxdjlTQ0tSV0pBL0pKdk5Ua3hQVDE5YmFmMG1KaWJPbXBpWU9LdmM4VmdzOXJyVDZmeHlTMHZMejNPNVhOVGo4ZnhNUE5iZjM5OVI3cnhFSXZFMkVSSERNRXB4aVZJcGo4ZHozOVpuQVFEc0dBZ1FBTUJlYS9QbXpTV3pYeGRiWXIzcCtNREF3T2Q2ZTN2ZkdoOGZQNE9LZXRibTV1YitvRkFvcmxhcjFaMUx6YzllUktMVTBtekxVYlRFVlNYbUJnY0hqMXFzUURxZG5zemxja21HWVhJOHo2ZHl1ZHhjT0J6KzQrenM3SUloeVlGQTRIR0R3ZkNKc2JHeHp4RFJuTi92ZjhqdjkvK2hycTd1SzBhajhSaUZRdEhHc3F5T1lSaEYvajl4dE1CVzg0OUZ5V1J5czlnUTkvdjlENmhVcWhWVlZWWEhPNTNPYjhiajhlVk80L0NOalkyZGFqUWFqNnV2ci8vK3pNek1EV0lQV3lLUldEYzhQSHo4aWhVci9qZzlQZjNkb3ZOeUl5TWpaL2IyOXI2WHkrWENZMk5qNTBwZjQ4bkp5ZS9sY3JtMDBXZzhTaWFUbVlpSWVKNVB4ZVB4Zjd0Y3JtdVdxbFFrRXZtVHorZTcyMkt4ZkRVY0RqL3Y4WGp1S2s0SUo5YkQ2L1hlNWZWNkg3YmI3Vit1cnE0K081Rkl2RXVMTEtjcEdoOGZ2MVN2MXg4ZWlVUmU4bnE5dHl5eWtrTjRZR0RnMko2ZW5sZW5wcWF1aThWaVd6VXlJNUhJeTNOemM3OHEzaThHQ09MeCtIc2N4MjBVQklIM2VEeTN6ODNOUFVQNWhJY2N4MDJQalkyZG9WUXFmMUJiVy90Tms4bDBTcWxyRlNzMVIzMlo1RDZmNzBHVHlmUTVuVTYzT3ArZzBPdDBPczl2Ym01K09QK2VYZEFMUHpFeDhVMjlYbitiT08rZDQ3aDFLcFdxUXhDRWJDNlhtNHRHbzY5UFRFeDhZem1WRUh1RHBWTWZTcEZPa1pEczluN3d3UWVtVXVVSEJnWStVcnd2bVV3NnM5bXNYeTZYVzZYN001bk10TS9uZTlEdGR2OWZVZmt4NlpLbjJ5TWFqUmJ5Uk93S0hNZjljMjV1N29ucTZ1b3ovSDcvTDR0elVQaDh2cnNWQ2tWOUpCTDVXeVFTRWFjRStTWW5KeTlOcFZJRCticnlZdDFqc2RqYlJKUUxCQUlQSlJLSnJmSlpjQnczeFhIY21oMzVIUEs1RVZReW1VeEhGVXdieXRkRG5MNGs1Qk9tY2p6UFI5THA5S1RYNjcwdkhBNC9WKzdjYmYxTUdReUdJMWFzV0xGTitSRUFZTit5dmY4d0F3RHNTbksxV2wzSXBpOU5STGNZdFZyZEtqbG5pa3BuY2RmUzRqM1dPeVZyLzQ2azBXZ09JeUppV1pZVGgrSHVJREt0Vm50QW1jYnRZbGlhVC9yRzB2eS9OK0wvaWVaZkEya3dScFkvdG1oMjd1MWdvUkpMQlJJUmFiWGEra1FpNGQxSjkxWVJrWUlxYU93WFlXanJFUW82K3UvZlQzbzlOVlUrOVVWT1JjOVRwOU1keVBPOGh1TzRFU0x5RjU4Z2ZuNlN5ZVMwUnFPeGNSdzNYY0Y5WlBUZmFTcUZXMUhwK3U4b2RiUXdHR0Nub3FTUCt4QUQ1WmZhcFA5K2xyYW5SMTh0ZVp6ZXhtdXA2TCt2NzFMdlIrbjlVclRFVkJlZFRyZVM1L2xnaGUrOXhlengzK1BiUUtmVDZRbzVET0x4K1B2YmVCMk5VcWxzRVRlMkl5QU9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WZDc3p1cmdBQXdGNUUzdGZYZDQ0Z0NCY1MwWUVNdytoMmQ0WDJjUWxCRVBxSjZOSDE2OWMvUWtTWjNWMGhBTmd1K0E3ZFBmYWs3MUs4QjNhT1BlazFocjBjQWdRQUFKV1I5L1gxUFVORVg5amRGZmt3RWdUaDFmWHIxeDlQK05FRHNMZkNkK2dlWURkL2wrSTlzQXZnMzB2WVhnZ1FBQUJVb0srdjc4dEU5R2hiV3h0ZGYvMzExTkhSUVFhRFlYZFhhNThXaThWb2ZIeWNici85ZHRxOGVUTUpnbkR0K3ZYcjErenVlZ0hBOHVFN2RQZlpVNzVMOFI3WWVmYVUxeGoyRFFnUUFPdzhHRWEzYyt5V1lYU3JWcTM2QjhNd2h6Lzg4TU8wYXRXcVhYRkx5QnNjSEtRenp6eVRpR2pEdW5YckR0emQ5UUdBNWNOMzZPNjN1NzlMOFI3WStYYjNhd3o3Qm5aM1Z3QmdIeVVPbzN1VVlaakRFUnpZb2JRTXd4ekNNTXo5cTFhdCtqTVJLWGJSZlE4a0l1cm82TmhGdHdOUlkyT2orSERGN3F3SEFHd1hmSWZ1Wm52QWR5bmVBenZaSHZBYXd6NUF2cnNyQUxBdjZ1dnJPNGVJdm9CaGREdGUwVEM2VDY1YXRlcXFYVEdNVGd6eTRIWGM5WFM2UW54TnN6dnJBUURiRHQraHU5L3UvaTdGZTJEbjI5MnZNZXdiTUlJQVlDZklUeXVnNjYrL25sYXRXb1YvREhjZ3ZWNVBLMWV1cEJ0dXVJR0lpQmlHT1dNM1Z3a0FBQUFBWUorQUFBSEF6b0ZoZERzWmh0RUJBQUFBQU94WUNCQUE3QVFZUnJmellSZ2RBQUFBQU1DT2hRQUJBQUFBQUFBQUFDQkFBQUFBQUFBQUFBQUlFQUFBQUFBQUFBQUFJVUFBQUFBQUFBQUFBSVFBQVFBQUFBQUFBQUFRQWdRQUFBQUFBQUFBUUFnUUFBQUFBQUFBQUFBaFFBQUFBQUFBQUFBQWhBQUJBQUFBQUFBQUFCQUNCQUFBQUFBQUFBQkFDQkFBQUFBQXdJZlV2Ly85NzkxZEJkaEd1Vnl1NHJMcGRIb24xZ1JnMzRJQUFRQUFBQURza3pLWkROMTQ0NDNrOFhoS0hyL2lpaXUyMnBmTlp1azN2L2xOeVFab05wdWxTeSs5ZElmWEU1WjJ4QkZIRkI2SFFpRTY0WVFUS0p2TmJsVnVabWFHcnI3NmFuSzczWVY5dDk5K08vM3VkNytyK0Y1RFEwTTBQajVlVWRsSUpFSVRFeE1MOXIzMzNuczBOalpXOGYwQTlpVHkzVjBCQUFBbzc3bm5ucVBqamp1T2REcGR4ZWZ3UEUrLytjMXY2UGpqanllajBWallmOU5OTjlFdHQ5eXlNNm9KQUxCSGtzdmxwTkZvNk1JTEw2UUhIbmlBdnYzdGJ5ODRuc2xrNkl3enppaHM5L1gxMGVXWFgwN3Z2UE1PdmZ6eXkzVFhYWGRSVlZWVjRUalA4L1RPTysrVXZOY2hoeHhTVVoxTUpoUDk5YTkvM1labjgrRjA5OTEzMDZtbm5ycGczMHN2dlVTclY2OG11WHpycGt4OWZUMGRldWloZE00NTU5QVRUenhCQ29XQ1hucnBKWHI3N2JmcDhjY2YzNnI4OWRkZlR3Y2ZmUENDZlk4ODhnZ2RlZVNSMU5iV3RtVDlnc0VnUGY3NDQzVGpqVGNXOXQxMzMzMTA0WVVYa3NQaDJLbzgzaWV3cDBPQUFBQmdENVhMNWFpL3Y1OSs4WXRmMEIxMzNFSDMzMzgvdmZmZWUyWEwvLzN2ZnllaStSKzhIbytIVGo3NVpMcmhoaHZvcUtPT0lrRVE2QzkvK1V2WkFBRitzQURBdm9oaEdMcjIybXZwdHR0dW93MGJOdENUVHo2NTRQanExYXUzMmtkRTlNTWYvcERXckZsREF3TURkTzIxMTI1MS9PaWpqeTQ4UHZqZ2crbU9PKzRnbnVmcE1GcVZ2d0FBSUFCSlJFRlUxVmRmSllaaEZnUVZST3ZYcjZldXJpN1NhclU3NEpsOWVQejk3Mytuczg4K3U3QXRDQUk5ODh3ejVQZjc2YTIzM3RxcS9MUFBQa3RmL09JWDZlaWpqeWFqMFVnMzMzd3puWG5tbWZTMXIzMk4vdkdQZjlCamp6MUdEejMwRU0zT3p0TFpaNTlOSFIwZDlNSUxMOUJkZDkxRlJQT2pSTkxwTkwzOTl0dDB4eDEzbEszWE04ODhRMFJFR28yR0hBNUhZWlJLTEJhajBkSFJzdit1NG4wQ2V6b0VDQUQyUVQ2Zmo0YUhoK253d3c4dlcrYktLNitrVzIrOXRlUS9RRHpQazhmam9abVpHZXJwNmRtcXpORFFFQ2tVaW9vaTY3RHRaRElaM1hqampmVFVVMC9SaGcwYjZNYy8vdkdTNTBRaUVYcisrZWZwZ2dzdW9KTlBQcGtNQmdOZGVlV1YxTi9mVHd6RDBBa25uRUJFUklGQWdQNzFyMzhWenNNUEZnRFlGOFhqOFVLUWdJam80b3N2cG1nMFdqaGVQSUxneVNlZnBIUTZUVXFsa3E2Nzdqb2lJdnJiMy81V09KNU9wMm4xNnRVTDloVzc3YmJiU0tsVTB2ZSs5ejFTS0JSRVJEUTZPa3FYWDM0NXJWMjdkcXZlYWlndms4blExTlFVWFhUUlJaUk1KdW5razArbUk0ODhraG9iRzJudDJyVjB6VFhYMEZOUFBVVkhIbmtrdmZiYWEzVE1NY2VRV3EwbUlxTFhYbnVOWG5ycEpmcmtKejlKSjU5OE1vWERZYnI3N3JzcEhvL1RHMis4UWMzTnpYVDExVmRUVlZVVm5YamlpWFRpaVNjU0VkRU5OOXhBRFEwTlMwNGxPZTIwMDRoby9yVnRiMituRjE1NGdZaUk5SG85WlRJWk91YVlZNGhvL2oybzFXckpaRElWeWhEaGZRSjdMZ1FJQVBZZ0J4OThNQ21WeW9yS25ucnFxWFRWVlZlVlBNYnpQTjE4ODgzMDg1Ly9uQm9hR2hZY08vdnNzeW1YeTlINCtEaGRmUEhGaGYzMzNITVBuWEhHR1dRMEdrbWxVcEhGWXFHNnVqcXlXcTNVMHRLeTRCcVZEcjFEci9UMkNRYURKSmZMNlV0ZitsTEY1MlN6V1pxWW1LQ1RUanFKSG5ua0VhcXFxcUsxYTlmU0s2KzhRbSs5OVZaaEJNSHExYXVKYUg2VWdrd21LNXlQSHl3QXNDL1p2SGt6M1h6enpYVDY2YWRUYTJ2cmd1QkFLV2VjY1FZZGV1aWg1UFY2NmNZYmJ5U05SclBzZTk1ODg4MTB6VFhYMEdXWFhVWS8rdEdQaU9kNXV2cnFxK21paXk3Q2QrZ3liZHk0a1E0KytHQzY5OTU3NllnampxQ25uMzZhVGovOWRMcmxsbHRvYUdpSWVucDZhRzV1anFxcnEwa3VsMU15bWFSVUtrVTMzWFFUVFUxTjBabzFhOGhzTnRPTEw3NUlEei84TUoxKyt1bDA3TEhIMHVXWFgwNzc3YmNmblhYV1dWdmRiMlptaHM0Ly8vd0ZvMFJFNHZXZmVlWVpldWFaWjBnUUJGcTllblZoTk1HcnI3NUtOOXh3QTUxOTl0bDAyV1dYRWRGODdvU1hYbnJwLzltNzg3aW95djBQNEo4ek1BT3pxQ0FJdUlTeW1GeVVkSVp3dTZhVzZWVnZhaTVadVYzcFdxYm1EZlFuN2d1WlpTYmVtM3RwcG1tYVdIYk4xRzVscFZscVhwak1VQlJsVVZCRWRtWUdabUhPN3crZHVTQ29nT2l3Zk42dmw2L1h6SE9lYzg1M1pKWnp2dWY3UEtkQ2dwM3ZFNnFybUNBZ3FtT09IRGtDbVV5RzlQUjByRjI3RnN1WEw3L25PcUdob1dqWnNtVzVOcGxNaHNtVEoxZm91M1RwVXJ6MTFsdllzMmNQZnZ2dE53d1pNc1MrVENxVllzK2VQUlhXcVVucDNaRWpSM2hWK2o1OTk5MTMyTFJwRTJiUG5nMHZMeTlNblRyMW51c2NPM1lNUzVZc3dhVkxsMUJZV0lpalI0K2lkKy9lT0hqd0lQcjE2MWVoLzR3Wk16Qm56aHo3Y3g2d0VGRkRFaFlXaHJmZmZodHIxNjdGdUhIajBMdDM3M3V1WXphYnNXTEZDc3lZTVFNYk5tekEwcVZMY2ZUb1VmdHlsVXBsdnpvTW9FS0MyOVhWRmF0V3JjTGl4WXN4YWRJa3FGUXFxTlZxakI4L3Z2WmVXQ09Sa1pGUmJuSkNpOFdDVjE1NUJTRWhJZGk3ZHkrNmRldUdwS1FrUFByb296Q1pUSEJ4Y2NHNmRldlF0R2xUYk5teUJUcWREcU5IajRaR284SHExYXNSRUJBQUFOaTJiUnQyN2RxRjZkT25ZOFNJRVpnMGFSSU1CZ09pbzZPeGNlTkdlSHA2bHFzU01adk4yTDE3Tno3Ly9IUDg3VzkvczE4Z01adk5NSnZONk5PbkR3QmcxcXhaV0xSb2tYM2RyS3dzS0JTS1NvOXorRDZodW9vSkFxSTZhczJhTmZqNTU1L0xIWVRZakJneG9senBtMHdtdzFkZmZZVkRodzZoVzdkdStPT1BQMUJZV0lobm5ua0c4Zkh4T0h6NE1GNSsrV1c0dWJsaC9mcjF5TTdPeHR5NWM1R1VsSVRkdTNjREFMWnMyWUxzN0d6N09EK3IxUXFKUklLQkF3ZGkzTGh4MVM2OUs0dFhwV3RtOU9qUjhQSHh3YkpseTdCanh3NGNPM1lNYytmT1JlZk9uZTlhVlhEdDJqVjg5TkZIT0hic0dQN3YvLzRQMjdadFEycHFLZ1lNR0ZDdW44RmdRRXBLQ3R6ZDNlMXRQR0Fob29ibXNjY2V3L3Z2dnc5QkVBQUFJMGVPTEZjNVpWTmFXb3JQUC84Y1Vxa1U4K2ZQUjI1dUxnQmc0Y0tGMWQ2bms1TVRGaTVjaU9IRGh5TWxKYVZHMnlCZ3lKQWhzRnF0TUJxTnNGZ3NXTEprQ1FZUEhveTh2RHdjUDM0Y3MyYk53clp0MjlDbFN4Zm9kRG9vbFVwRVJVWEJ5Y2tKZ3dZTkFuQnp6b0pUcDA3aDFLbFQ1YmJ0NU9TRXI3NzZDcVdscGJCYXJZaU9qa1pxYWlvOFBUMHJ4REZ5NUVnTUhUb1VPM2Z1TEZkVlVsSlNnaFl0V3VEcnI3L0cwS0ZEb2RGbzBLcFZLMnpmdmgybHBhWDQ5ZGRmb1ZhcjcvajYrRDZodW9nSkFxSTY2T0RCZzlEcGREaDI3QmhNSmhQKy9PYy9WL2hodTExT1RnNDJiOTZNL3YzNzQrZWZmMFpRVUJBQVFLMVdJeU1qQXg5OTlCRWlJeU14ZGVwVSs1WG9RWU1HWWNlT0hRQ0FwS1FrZE92V0RlKzk5NTU5MmFGRGg4cnRvenFsZDdZc1BjQ3IwdmVqZCsvZTZONjl1MzNveVprelp5cVVSSloxNDhZTmpCbzFDZ01HRE1BWFgzeUJiZHUyNGR0dnYwVklTSWc5T1FQY1BPZ2FPM1lzbm5ycUtmdDRUUnNlc0JCUlEySzFXckYzNzE2TUdERUNFb2tFVjY5ZUxUY0hpMDNaSzlXaUtDSXlNaEl4TVRIdzlQU3M5RGNQQUZ4Y1hDcjhWZ0kzRTdDUmtaRUlDQWhBbno1OThNb3JyMkQ5K3ZYbGZodnAzaTVkdW9UTm16Zmo1TW1URUVVUmYvbkxYOUNqUnc4c1hMZ1FZOGVPaGF1cksvN3puLzlnOWVyVktDb3FnbEtwdENkL3NyS3lFQmNYQitEbWUyRFRwazNsS2l2RHdzSWdrVWdna1VqdzZhZWZ3c3ZMQzFLcEZGYXJGVTgrK1dTNU9IUTZIYlp2MzQ3dDI3ZmIyL2J2MzI4ZjNnRGNQQWF5SlE4NmRPaUFIMzc0QWJHeHNYanBwWmZ1K1ByNFBxRzZpQWtDb2pvb05UWFZQcUZTZG5ZMjNOemM3cmxPZkh3OExCWUxSbzRjaWF0WHI2Smx5NWJZdW5WcnVUNC8vUEFEdW5UcEFyUFpESVBCZ0x5OFBJd2VQUm95bVF5ZE8zZEczNzU5NzdqOW1wVGUyZkNxOVAzNS92dnYwYnQzYnhpTlJoUVVGT0RWVjE4dHQ5eGlzYUIvLy81WXVuUXBXclJvZ2RqWVdQdmNFeE1tVE1Da1NaTXFIT3pZSnQrcURBOVlpS2doU1VwS3dycDE2ekJ5NUVnQUZTY210REVhamZiSGx5NWRRa1pHQmp3OFBBQUF4Y1hGbFNZVmJQTzVsSldSa1lGWnMyYWhaY3VXV0w1OE9hUlNLWnlkbmZIeXl5OWovZnIxOWdRKzNadkZZb0ZHbzhIY3VYTXhlUEJnUFBua2sxaTFhaFgwZWozR2poMkx2WHYzd3RmWEY3Nit2amh6NWd4VUtsV2wyeWt1THNhdVhic3FIWG9KQUFNR0RJQlNxY1JubjMwR2lVU0NJMGVPbEZzZUZoWldvUTBBZnYvOWQvdXRESXVMaSsyM0pCNDZkQ2orOFk5LzRKRkhIcm5qc0JhK1Q2aXVZb0tBcUE3NjRvc3Y4TVVYWHdDNCtlT28wK2txRERXWVBuMDZoZzRkQ3F2VkNpY25KL1R2M3gvOSsvZEhSa1lHWG43NTVYSXo1WloxNnRRcE5HdldERTJiTnNYRWlSUHg2YWVmNHNhTkc1ZzFheFlpSWlMcy9jcit5TmEwOUs0c1hwV3VtYnk4UEN4Y3VCQ2ZmZllaMnJadFcra3RuZDUvLzMwVUZ4Y0R1SG13TW52MjdITEw4L1B6WWJWYThmampqME1tazFXWUQ2THMxUzhlc0JCUlEzUDY5R21vMVdyN0VJT3FPSFhxRkxwMzcxNnRkWUNiaVlXWk0yZmltV2Vld1l3Wk15Q1JTQUFBTTJmT2hNbGtRbFJVRlBidTNRdG5aeDZDVjBXSERoM1FvVU1IKy9PaW9pTG9kRHFzV0xFQ2lZbUoyTGh4SXo3ODhFTUFOMzh2NzVRZ09IdjJMRnhkWFpHY25Hdy9vUytyZWZQbU5ZcnY2TkdqNk5xMUs2eFdLOHhtczczYXo4WEZCVWFqRWExYnQ0WW9paFhXNC91RTZqSys2NGpxb0xJVEhrMmJOZzNPenM1WXRteFpwVDk4Qm9PaDNPUTNCdzhleFBYcjF6RjA2RkQ3RDR2UmFJUkVJc0grL2Z2dGR4WjQ4Y1VYb1ZRcTdlWHFWcXNWRXlaTXNHK25iQ0lnTmphMlJxVjN0OGZKcTlMVmQrellNUVFFQkZTNGswUloyZG5aOXVXUFBmWll1UlAreno3N0RNWEZ4Vmk5ZWpWZWYvMTFiTml3QVlzV0xhcjBxaGNQV0lpb0lZcUxpeXMzRGx3cWxXTFhybDBWK3BVZFl2RGpqejlpMkxCaDFkNVhRRUFBVnE1Y2ljY2ZmN3pDc2psejVpQTlQWjNmb2ZlaGFkT21XTHg0TWVMajR4RVZGV1ZQYUZ1dFZ2ejg4ODlvMDZhTnZlOEhIM3dBaThXQ24zNzZDVEV4TVhqaWlTZXdZTUVDZTlYZGdnVUw3aXVXeE1SRS9QREREM2o5OWRkeDVjb1ZlN1huZi8vN1gwUkZSV0h1M0xuWXMyY1B3c1BETVgvKy9IS0pEcjVQcUM3ak80K29qckphclZpN2RpMnlzckxRczJkUERCOCtITTgvL3p6R2poMWI3aXA5ZG5hMlBmTnRNQmdRR3h1TEVTTkdvSG56NXZhSkJHZlBubzNISG51czNQYXZYNzkrMS9zNGw2MVlxR25wblEydlN0ZmMvdjM3SzFTUEZCWVdRaWFUUVNhVElUOC9IM0Z4Y2VVT2JJR2JKL3Z2dmZjZWV2YnNpZkhqeDJQMTZ0VVlOMjRjM056Y0VCVVZoY0dEQnlNOFBCdytQajcyZFhqQVFrUU5qZFZxeGErLy9tcWZnUGQySnBNSmdpQWdQejhmcGFXbEFHNVdYZjMyMjIvbDdpSmtNcGtxblRTNExKbE1acDhZNzE3Mjd0MWI0ZTVEVkRXWm1abVlNMmNPb3FPaklaZkwwYk5uVHdDQXY3OC8vdm5QZitMMDZkTTRlUEFnVWxOVGNmNzhlUVFGQldIaHdvWG8xcTBiZ0p1L2ovdjM3OGZhdFd2eHhSZGZJRG82dXRJa3ZNbGtndEZvUkdscGFiazVmQUJBcjlmakgvLzRCNlpNbVlMRGh3L2p6VGZmeEFzdnZJQ1BQdm9JVzdac3dhSkZpOUMvZjM4TUhEZ1F5NWN2eDlpeFl6Rnk1RWpNblR1WDd4T3E4M2lrUjFRSG5UcDFDdXZXcllQUmFNVGF0V3ZoN2UyTjRjT0hZOFdLRmRpelp3K21UNStPWjU1NUJzRE5zWlcycS9EdnYvOCtldmZ1amFpb0tFeWFOQW1QUFBJSWtwS1NZTFZhTVdiTW1ITDcwT2wwZHp4Z3VsMU5TKzhBWHBXK0h6azVPVGg5K2pRV0xWcFVybjNMbGkzbHFqWEN3c0xzQjBpWEwxL0dxbFdya0pHUmdVV0xGaUVrSktUY3VzODg4d3k2ZHUyS0R6NzRBTTg5OXh6VWFqVmlZbUo0d0VKRURkS05HemZnN2UyTlAvM3BUNVV1UDNueUpONTY2eTBJZ29BUkkwWUFBQlFLQmJaczJWTHVEaS92dlBNT25uNzY2UXJyZi9mZGQvYkhsYzFSUUxYbjlkZGZCd0Q0K1BoZzM3NTk5b3NsLy8zdmYrMTNYZ0lBdVZ5T3RtM2I0cW1ubmtMSGpoMHJWRjhHQkFRZ0lpSUNyNzMyV29XcUE5c1FBZURtYi9DNGNlTWdpaUpHalJwVmJodEtwUkx2dnZzdU9uZnVERkVVTVhEZ1FNaGtNbWkxV216YXRNbCs0VU11bHlNNk9ockRoZzJ6enczRTl3a1JVU09rMFdoRWpVWWpWcGRHb3hFTEN3dkYxMTkvWGZ6NDQ0OUZrOGxVb2MrQkF3ZkVmZnYyMlovUG56OWYzTGR2bjNqczJESHhMMy81aTVpWGx5ZUtvaWorOXR0djR1T1BQeTQrL2ZUVFluWjJkb1h0UFBua2szZU41ZW1ubjY3UTFyMTc5MHI3UHY3NDQzZDhQWGw1ZWVLcFU2Y3FYVzYxV3NYTGx5L2ZOWTY3c2YwLzErVy82ZjI2Y2VOR2hUYUx4U0lXRlJXSitmbjVZa2xKU2JsbFpyTlpQSGp3b0dpeFdNcTFWL1kzMHVsMDRvVUxGMm8zNEFma1lmNnRpYWoyT2VvN2xNcHo1SGNwM3dNUEIzOHY2WDd4a2gxUkhXTzdWLzNKa3lleGZ2MzZPL2I3NFljZk1IUG1UQncvZmh6aDRlR1lQSGt5bGl4WmdwTW5UK0xiYjc5RmNuSXkzbnp6VFZ5NWNnVmp4b3hCMTY1ZDBiTm5UL1RyMXc4eW1ReEZSVVdWenVKY1ZYY3J2YlBoVmVuN1Y5bWtrRTVPVG5lY2lNbloyYm5TLy9QS2JwT3BWQ3JSdm4zNyt3K1NpSWlJaUJvRUpnaUk2aERiL1hxcnltQXdZUDc4K1FnSUNNQW5uM3dDaVVTQ2RldldZZWpRb2VqVnE1ZTkzRzdNbURFNGZQZ3cwdFBUN2VWelk4YU1RV1JrNUIyM3ZYcjE2Z3B0VlMyOXMyRVpIUkVSRVJGUi9jRUVBVkU5cGxBbzhOUlRUd0VBdkwyOUFRQkxsaXlwdE4rUUlVUEt0ZDB0T1FBQS8vakhQeXEwbFoySXNHWExsamg4K0hCMVF5WWlJaUlpb2pwSzR1Z0FpSWlJaUlpSWlNanhtQ0FnSWlJaUlpSWlJaVlJaUlpSWlJaUlpSWdKQWlJaUlpSWlJaUlDRXdSRVJFUkVSRVJFQkNZSWlJaUlpSWlJaUFoTUVCQVJFUkVSRVJFUm1DQWdJaUlpSWlJaUlqQkJRRVJFUkVSRVJFUmdnb0NJaUlpSUhqd0RBT2gwT2tmSDBXZ1pEQWJid3hKSGhRRHdQZkFnMVlHL01UVUFUQkFRRVJFUjBRTWxpbUlDQUtTa3BEZzZsRWJyMnJWckFBQlJGSk1kc1grK0J4NDhSLytOcVdGZ2dvQ0lpSWlJSHJRdEFMQml4UXFjUDM4ZWVyM2UwZkUwR2dhREFaY3VYY0xLbFN0dFRaODVLQlMrQng2UU92UTNwZ2JBMmRFQkVCSFZFd1lBQ3AxT0I1Vks1ZWhZR2hXV1RCTFZmMXF0OWtPMVdqM3E3Tm16L2NhTUdlUG9jQnF6a3lhVGFaa2pkc3ozd0VQanNMOHhOUXlzSUNCNk1Eak83Z0Y3MkNlTkxJMTBISlpNRWpVSVpxMVdPMGdVeGJrQWZnZFE3T2lBR3BFU1VSVFBpcUw0aHRGbzdKMlFrR0J5VUJ4OER6dzRkZVZ2VEEwQUt3aUlIZ0JSRkJNRVFRaExTVWxCU0VpSW84TnBrQnh3MHJnRlFOaUtGU3V3WU1FQ3RHblRCa3FsOGlIdHVuRXlHQXk0ZHUwYVN5YUpHZzZ6VnF0ZERtQzVvd01oaCtGN2dLaU9FeHdkQUZGRHBGYXJYeFVFWVVOd2NEQlBKbXRaMlpQR1gzLzlGYUlvdnFIVmFoYy9oRjFMMVdyMUlVRVErajJFZlZGRkozbFZoSWlJaU9qQllvS0E2TUhneWVURDhiQlBHcVZxdFhxbUlBZ3ZBbWdQUVA2UTl0dFlsZHlxRVBuTVpESXRZM0tBaUlpSTZNRmlnb0Rvd2VISjVJUEJrMF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WlJaUlpSXNjUkhCM0EvZEJvTkljQlBPWG9PS3BLRk1WZnRWcHROMGZIUVVSRVJQUXc4RmlOaU9xUyt2Q2Q1T2p2SVltamRseEw2dlFmOTNhQ0lIUjFkQXhFUkVSRUR4R1AxWWlvTHFuejMwbU8vaDV5ZHVUT2EwdGNYSnlqUTdpbjBOQlFSNGRBUkVSRTVCQThWaU9pdXFTdWZpZlZoZStoK2w1QlFFUkVSRVJFUkVTMWdBa0NJaUlpSWlJaUltS0NnSWlJaUlpSWlJaVlJQ0FpSWlJaUlpSWlNRUZBUkVSRVJFUkVSR2dnZHpFZ3FpRm5qVVl6WGhURlNRQTZDNEtnZEhSQURtQVFSVEVCd0JhdFZ2c2hBTE9qQTZKR1JhcFdxLzhPNENWQkVEb0NVRGc2b0Fha1dCVEZzNElnYkJVRTRmMjR1RGgrdG9tSWlPaWVXRUZBalpXelJxT0pCYkJGRUlTZWpUUTVBQUFLUVJEQ0JFSFlvRmFyRHdHUU9qb2dhalNrYXJYNmtDQUlHd1JCQ0FPVEE3Vk5MZ2hDS0lBMW9paCtIeG9heXM4MkVSRVIzUk1yQ0toUjBtZzA0d0VNOS9QencvejU4eEVZR0lnbVRabzRPcXlIVHFmVElTVWxCU3RXck1EWnMyZjdxZFhxbVZxdGRybWo0NktHVDYxV3p4UUVvVjl3Y0RDaW9xTGc1K2NIbFVybDZMQWFETDFlajlUVVZNVEV4T0QwNmRPOVJGRmNER0NCbytNaUlpS2l1bzBWQk5RbzNScFdnUG56NTBPdFZqZks1QUFBcUZRcWhJU0VZTUdDbStjTmdpQzg2T0NRcUpFUUJHRU1BQ3hZc0FBaElTRk1EdFF5cFZLSmpoMDdZdUhDaGJhbVVZNk1oNGlJaU9vSEpnaW9zZW9NQUlHQmdZNk9vMDVvMDZhTjdXRjdSOFpCalVvZ0FEenl5Q09PanFOQjgvSHhzVDFzNjhnNGlJaUlxSDVnZ29BYUpkdWNBNDIxY3VCMlNxVjlDZ2E1SStPZ1JrVU9BQW9GcHg1NGtPUnkrMGZhMVpGeEVCRVJVZjNBQkFFUkVSRVJFUkVSTVVGQVJFUkVSRVJFUkV3UUVCRVJFUkVSRVJGNG04TjZvMU9uVG85SXBkS2pBRXhhcmJhRG8rT2hoa2NVUlFpQ0FJMUdJem82RmlJaUlpSWlldmlZSUtnSGJpVUhmaEVFb2MyOWV4UFZqQ0FJamc2QkdobFJaQzZLaUlpSXFDNWhncUNPNjlLbFN6dEJFRTRJZ3VCOXE4bmkwSUNvd1l1UGoyZW1nQjQ0alVZak1pbEZSRVJFVkxkd0RvSTZyR3h5b0dQSGpvNE9oNGlJaUlpSWlCb3dKZ2pxcUpDUUVIOUJFT0lFUWZCV3E5WFl1SEdqbzBNaUlpSWlJaUtpQm94RERPcWdrSkFRZjJkbjUxT0NJRFJYcTlWWXUzWXRwRktwbzhNaUlpSWlJaUtpQm93VkJIVk1aY2tCVjFkWFI0ZEZkY2lsUzVkZ3RWb2RIVVo5MFF6Vis1NlRQNmhBYXNBTGdGT1o1MDR1TGk2UDNuck01TzU5MHVsMGpnNkJpSWlJcU03aFFXWWQwcVZMbC9hQ0lNUUxncUFLQ3d2RG1qVnJLbFFPaUtMbzFMRmp4MkFIaFZqdldTeVdLK2ZQbnk5NjBQdXhXcTBvTGk2R1hxK0hUQ2FEbTV1YmZkbnUzYnZ4L1BQUEF3Q3lzcktRbEpTRVAvLzV6L2JsUjQ4ZXhSTlBQRkhwWFFYT25UdUh5Wk1uWTkyNmRRZ0pDWG5RTDZPK2NQTDM5LzhpTXpNejJtQXd4SlZkRUJnWXVLdTR1Rmlia1pFeHZ5b2JDZ2dJMkhYdDJyV2x0MitudHJtNXVUMmJuNSsvRDhBZHAvRVBEQXpjbFpPVHN5VXZMKytUVzAzSzRPRGdCSzFXSy9YMzk5OXRNQmhPWjJabXZnbWdVV2FMckZZclZxNWNpY2pJU1B2MzVKa3paNUNlbm81Qmd3YmRkZDNTMGxJTUh6NGMyN2R2aDQrUFQ3WDJXMXhjakIwN2R1RHZmLzg3QU9Denp6NURuejU5NE8xOWN4N1o4K2ZQSXlBZ0FNN08xZnQ1UFhmdUhHUXlHUUlDQXNyRmVmRGdRUXdaTXFSYTJ5SWlJaUtxS1NZSTZvaXFKQWNBUUJBRXdjWEZKY0VCSVRZSUxpNHVKYWlGcThRNU9UbDQrZVdYWWJGWVVGcGFpdExTVXBqTlpsZ3NGbGl0VmpnN084UFYxUlZ5dVJ4RGhneEJlSGk0ZmQzMTY5ZmJFd1E2blE0TEZpekEyMisvamU3ZHV5TXVMZzZyVnExQ3QyN2Q0T0xpVW02Zmx5OWZSa1JFQk9iTm0yZFBEbHkvZmgzcDZla0lEUTI5MzVkVW41Vm1aMmR2REF3TVBKU1dsamF1b0tEZ0c5dUM5UFQwcVFFQkFZY3pNakppQU9TV1hhbGR1M2FmdUxxNmRpamJKcFZLdlFNQ0F2YVp6ZWJNc3UySmlZbVAzMGQ4TFR3OVBVZG1aMmZiSnhMeDkvZi9JajQrWG9wYmR5V1J5K1ZkNVhKNTI5emMzRDIyNXpLWnJGVmVYdDZuWmJhakZ3VEJHWUNRbkp3OHpzL1BiNU5LcFhwQ3A5TWR1WS9ZNnEzVHAwL2p6Smt6NWI0bnZieThzSERoUXZUdjM3L1NFL1JodzRZQkFDd1dDd29LQ2pCNTh1UUtmZmJ0MjFlaHYwMW1aaVorK3VrbmZQMzExekNielRoeDRnVGMzTnpRcTFjdmU1OTE2OVpCcVZSaTJiSmxPSGp3SUpZdlgxNXAvTVhGeFlpTCsxOGVhdlBtemVqWnMyZTVCSUhSYU1TU0pVdVlJQ0FpSXFLSGhnbUNPcUFxeVFHSlJJSkpreWJoOE9IRERvcXkva3RKU1FHQVdobXY0ZUhoZ1RsejVzREh4d2ZObWpXRFZDckY1NTkvanZidDI2Tjc5KzcyZnUrODh3NDBHczBkdCtQdjc0K0ZDeGNpT3pzYnBhV2xpSW1Kd1J0dnZGRWhPWkNXbG9hcFU2ZGkyclJwR0Rod29MMDlQejhmOCtiTnc2SkZpOHBWSVRRMmhZV0ZCNU9UazBlSm9waXZWcXRMYmxzc3FOWHFxN1luVjY5ZVhYTDkrdlhscWFtcFl3R2daY3VXUzkzZDNVY21KeWNQTGlrcFNRVUFkM2YzSWQ3ZTNvc1RFeE43QUREZlozajU3dTd1SXlVU2lUSXJLeXZtOW9VeW1TeW9mZnYyK3pNeU1tYmIybHEzYnYzbTFhdFg1eWdVaWk2Q0lGajBldjFwQUUxRVVUUzV1YmtOZFhaMjlpb3BLVWxwM3J4NXVDQUkxcUtpb3AvdU04WjZaOSsrZlJneVpFaWwxUUpsVDZoVktoWDI3TmtENEdiRnp2SGp4Kys0elI0OWV0Z2ZtMHdtakJrekJzT0hENGRNSnNNdnYveUN3NGNQUXlhVFllclVxWWlLaWtKMGREVDY5T21EMWF0WG8xV3JWZ2dQRDhleVpjc3dmdng0Yk5xMENaTW5UOFl6enp4VDZiN0N3c0xzajYxV0s3UmFMU0lqSTZ2OS8wQkVSRVJVbTVnZ2NMQ1FrSkFnUVJCK0V3VEJwVWVQSG5qdnZmZmc1T1JVb1o4Z0NKZ3laUXFtVEpuaWdDZ2JodHEreXA2UWtJQ05HemRpN2RxMVVDZ1VDQTBOeFl3Wk03QnQyelo0ZTN0ajgrYk51SERoQWlJaUlnRDg3MnFrd1dEQXNHSERNR0RBQUh6MTFWZjI3UzFldkJoZVhsNllQZnZtZWVLQkF3Y2drVWdRSHgrUCtmUG5ZK2JNbVhqNjZhZnQvVVZSaEsrdkwrYlBuNC9aczJkanhZb1Y2Tm16WjYyK3h2cEFKcE1GcTFTcVRybTV1YkVBb05WcXl5YUJQRFVhelkzNCtQaHk0elhjM055RytmajRMTFE5bDBxbFB2NysvZ2VzVm1zeEFMaTR1QVJZTEphY29LQWcrOW5rZlZRUm1KT1Nra1lGQndjZk41dk4xL1B5OG5iWUZxaFVxazUrZm43ZlpHUmtST1hrNUd5N0ZkdHdRUkNFL1B6OEw0T0NnbjdWNi9XbkFnSUNucmRhclFVQWhPYk5tNDh2S1NsSnNsZ3NsL1Y2L1ltaW9xTEVHc1pWYitYbTV1S0hIMzdBckZtek1IcjA2Q3F2WnphYjc5cmZiUDVmTHNqWjJSbTV1Ym1ZTUdFQzVzeVpnejE3OW1EWnNtVUFnSDc5K21IZ3dJR0lqWTNGK3ZYck1YRGdRSHRWVUpNbVRSQVRFd09WU2xYbHVINy8vWGNVRlJYaGhSZGVBSEF6T1RGdjNqd01HRENneXRzZ0lpSWlxZzFNRURoUVNFaElrTE96OHoyVEExUTNoWWVISXpNekUrKzg4dzZpbzZNUkhCeU1TWk1tSVNrcENlZk9uY1AzMzMrUDk5OS8zMTROc0cvZlBwdzRjUUt6WjgrMmx6RlBtemJOdnIyd3NEQWNPblNvM0Q2T0hUdUd5TWhJS0JRS3JGMjdGakV4TVNncEtZSEZZb0ZFSW9GY0xvZENvWUN2cnkvbXpKbUROV3ZXb0hQbnpnL3ZQNkZ1c0xaczJmSk5wVkxaOThxVkt4RUFUUGRhSVQ4L2Y5K3RPUUFlbG9KTGx5NE5FUVRCVXJaUnA5TmxKQ2NuajlmcjlmYlNJRTlQejFkY1hWMkRPM1hxZE1sb05LWmR1WEpsK3BVclY2WUJFRHQyN0ppWWtaRXgyMmcwWGlxem1VYjNwYkYxNjFZQWdGS3BoRmFyeFpJbFMrN1lkOVdxVmZheWZhbFVpdGpZMkR2MkxWdEJJSkZJTUdYS0ZLaFVLaXhidGd3dnYvd3l4bzBiWjE5dU5wdmg1K2NIczltTXYvNzFyMUFvRlBabFpZY0pWTVhYWDMrTmwxNTZ5WjRBbmo1OU9qdzhQT3pMbzZPak1YTGtTSFRxMUtsYTJ5VWlJaUtxTGlZSUhNaloyZmtYUVJCY3VuZnZ6dVJBUFRWNzl1eHlWeDNmZnZ0dHhNWEZ3V2cwUXExV28wbVRKdVg2Zi92dHR3QnVEaGxvMjdidFBiZmZxVk1uTEZpd0FJOCsraWlhTkdrQ2hVSUJwVkpaWVFnQ0FHellzQUU3ZHV4b2RBa0NrOG1VbUpDUTBOM1gxM2RlaEcrU0FBQWdBRWxFUVZRNWJnNGh1V2VDd0taejU4NzVScVB4NHAyV3krWHlMbHF0MXZZOTZTNlh5NVhWaWMzRnhTWE16ODl2VjJYTDFHcDFwZFBvYTdYYUZnQVVuVHAxT25uNTh1VlhBWlFDOEpETDVZR2lLSXJlM3Q1ekFFaGRYVjBEWFZ4YzJoVVVGSHgxcTEramtKYVdobSsrc1U4ekFiVmFYVzdlZ0x1cFRnVkJXbG9hdG03ZENyMWVqMjNidGtHaFVGUzRvbSsxV3JGdDJ6Wk1uRGdSSFR0MmhLZW5KMzc4OFVjWWpVYWNPblVLQU5DclY2OUt2OXR0ZHlJeEdBdzRkT2dRaGc4ZmJsK1duSnhjTHNuUW8wY1BUSjgrSGVIaDRaZ3dZVUtWWGlzUkVSRlJUVEJCNEZpZkE1aDA0c1FKbkQxN2xyUFMxeU5scnpSV1pkbGJiNzJGc0xBd25EbHpCaGFMQlpHUmtaZzNieDRXTHJSWHVjTnF0ZHJIVS9mcTFRdno1OCtIbTV0YmhZblM3bVRTcEVrd21hcDhidHpRNUY2K2ZQa1ZBR2pYcnQxT2QzZjNFV1VYbHAyWDRMWWhDTUN0aVFMdnhkZlg5NStlbnA1L3EwNVE4Zkh4UXRuOXllVnkzM2J0MnUyVHkrVmRTa3BLem1Wa1pNd3RMQ3o4K3ZiMTJyVnJ0ekU3TzN1RDBXZzg3K0hoTWFGbHk1WkxTa3BLa2dDSUVvbEVtWnVidTZPMHREUmRJcEUwS1NvcStyazZNZFYzQnc0Y3dHdXZ2WVozMzMwWEFCNVlCVUZLU2dxNmRldUdnUU1Ib20vZnZ2RHk4cXAwbmJ5OFBPemZ2eDhYTGx4QTE2NWRBWlNmWCtEMnlRaHRYbjMxWms0bk5qWVdyVnUzeGkrLy9JS0lpQWlrcDZkREVBUzBhdFVLQm9NQkFEQmd3QUE4K3VpamlJaUlRRUZCQWFaUG4zN0gxMEJFUkVSMFA1Z2djQ0N0VnZ1eVJxTnhBaEErY2VKRWJOMjZsVW1DZXVMMmljNE9IVHFFblR0MzR1elpzK2pRb1FQbXpKbURvS0NnY24wMmJkcUUvdjM3WThlT0hWaTJiQmsrLy96emNrTUtLaHRpQU53Y2o5eWpSNCs3am1uVzZYUTRmdnc0bE1wcVhlQnVTSnlDZzROUG56MTd0bTlxYXVxWTFOUlVXN3VuUnFPNVVVbFN3QzR4TWJIN25aWjE3dHc1My9iNDh1WExFeTlmdmp6eGZvSnMyYkxsdjdLeXNsYTFiZHYyNDlUVTFDbUJnWUY3TGw2ODJMMjR1RGpEMXNmRHcrTnY3dTd1by9MeThvU2dvS0JUTjI3Y1dQM0hIMy80QTBDTEZpMWVrOHZsanhZV0ZuN2o3KysvU3hSRlkyTkxFSXdiTnc1Tm16YTFKd2lxVzBGd3Q0UmIyUXFDdm4zNzJoOGJqY1k3SmhaNjlPZ0JOemMzZTNLZ3FqWnV2SGxUQzZWU2lYbno1dUdOTjk3QStmUG44ZU9QUDZKZnYzNFYrcmRyMXc0ZmYvd3hpb29lK0YxYWlZaUlxQkZqZ3NEQjR1UGpYN3AxZGZQVmlSTW5DaDk4OE1FZEo5TXpHbzNsRG1DcGJ0aTJiUnYrL2U5LzQ0TVBQc0RBZ1FPeGNPRkN6Snc1RTlIUjBmWnlmOXNKeHA0OWU3Qmp4dzc4NlU5L3dvSUZDNnExbisrLy83N1NVdVhTMHRKcW41dzBOSEs1dkt1VGsxTXpBTm5WWFRjb0tPaUVJQWhLVVJUMXVQbWRhSzhva0Vna1ZaOXA3aDY4dkx6K3o4bkp5VDBuSitlVHRtM2JmbHhjWFB6Zkd6ZHVyUGJ6OC92MjdObXpUd0s0RGdBbEpTVVptWm1aYnhRWEY1OHpHQXpuVENhVGZRaEVRVUhCOTE1ZVhwR0JnWUh0clZhckxpVWxaVHFBbGdDdTFWYWNkVjNUcGswcnRBMFlNQUJ5ZWNXN2x4WVhGOXVISSt6ZHV4YzdkKzdFd1lNSEVSRVJnUysvL0JKLy9QRUhvcUtpN0xkRS9PNjc3L0RsbDE5aTZOQ2hEL1pGNE9hdFVuLzc3VGM4OTl4ekFJRG5ubnNPNjlhdHc3bHo1L0RoaHg5V3VrN1RwazByZmYxRVJFUkV0WVVKZ2pwQXE5Vk9WYXZWRUVYeDFWZGVlYVhTSklFb2luajY2YWZ0SmFkVU02SW9pclcxclpTVUZMenp6anN3R0F6NDhNTVAwYng1Y3dBM0p5aGJ1blFwWnN5WWdRRURCaUE4UEJ5ZW5wNTQ2NjIzNE9ibVpsLy85dHV6bFIxaUFLRENYUXZvenR6ZDNRY1dGQlJVTEwrNEMzOS8vejI1dWJuYnIxeTVNcjFMbHk2NjMzNzdUZFdtVFp0M2pVYmo1UnMzYnF6eDhmR0pLaWtwT1I4WUdIajQ0c1dMd3dFVTFqUytGaTFhdk9idDdSMTU4ZUxGN2dDc3R2Yk16TXgzbloyZDI0U0VoUHozNHNXTG80cUxpMC9xOWZydjlIcjlkM0s1dkxWU3FleXRVcW02NStibWZnUUFDb1hpVVpsTTVxdlg2NCtscHFaT1ZLbFVUN1JxMWVyTkN4Y3U5SzVwYkExQlhsNWV1WGtKYkd4REJ2UjZQVFpzMklCLy8vdmYyTDE3TnlJaUlqQjA2RkFrSkNUZzg4OC94L1BQUDQ5WFgzMFZrWkdSbURWckZqdzhQQ3JjTm5UbzBLSDJSSUtOMFdpRVRDYXJOQ2FyMVlwejU4N2RNZWFrcENSczJiTEZYaTB3Yk5nd2JOeTRFWjA3ZDRhdnIyKzFYbjlWYVRTYVd2ditJN29UVVJSenRWcXR4NzE3RWhGUlhjUUVRUjF4cnlTQjFXb3RteHlvOFlsS1l5Y0l3dmYzdXcyTHhZSWxTNWJnKysrL3g5aXhZekY1OHVRS0p3NGhJU0gyb1FTREJnM0N5cFVyMGFkUG4zSjliaDlPY0tjaEJuUnZUWnMyZlNZek0zTlpWZnZMNVhKZkZ4ZVhEc25KeVdWbnJKT2xwNmZQVVNnVWp3SHc5UER3K0h0Q1FrS0h0bTNiYnU3UW9jUFg1OCtmNzQwcXpsZFFoc3Nqanp5eTB0M2QvZm5FeE1RblRTYlRsZHM3cEtlbnYyNnhXREtDZ29LTzV1VGtiREdielRrZUhoN2pSVkVzMGVsMFArWGw1WDN1N3U0K3hNdkxhNDRnQ05LclY2OHVhdEdpeFJSWFY5ZTJTcVV5dExpNHVPSUFkeXBuejU0OWVQTEpKNkZVS2lHVlNsRllXSWltVFp0aXpwdzVFQVFCYVdscFNFaElRRUJBQU41KysyMGNPSENnWElMZytQSGpXTHAwS1FZT0hJaXdzRENZeldhOC9mYmJhTktrQ1NJakk4dnR5ellQU0hoNE9McDI3UXBuWjJka1ptYkN4OGZIM3NkcXRlTG8wYU1JRGc0R2NITm9RMHhNREpvMGFZTEV4RVRNbkRrVGd3WU5RdXZXcmN0dDAycTF3bVF5c1lxQTZqcVdPaElSMVdOTUVOUWhXcTEycWthaktSRkZNZUtWVjE0UjFxeFpVOWw5N1MzeDhmSE5IQkVmM2VUczdJemV2WHZqMVZkZlJaczJiZTdZejl2Ykc2dFhyOGJaczJjcnpFZFFFd01IRHJ6dmJUUkVjcm5jVnk2WFA1YWZuMy9ZMjlzN29sV3JWc3ZMTGhkRjBWaDJra0lBU0VoSUNNM0l5SmdGUUFTQTNOemNQU0VoSVNsV3E3VVlBQ1FTaWZMYXRXdUxBU0F0TFczS3JhUkJkWk1EVUtsVTNaUktaZmNMRnk2RW1VeW10RHYxeTh6TVhGRllXSGk0V2JObXp4WVdGdTdKejgvZllKdVhJREF3OEQvT3pzN05zckt5VnVYbTV1NjUrWkpFWTRjT0hYNFRCTUhwd29VTFQxVTNyb2JHYXJWV09yZUFiVWpXMDA4L2JiL1MvOXh6eitIWlo1OHROMXhIRkVWTW16WU56czdPNk5peEl6cDI3SWl2di80YUd6WnNzUGNwTFMzRnNXUEg0T3A2Y3pxTG5Kd2NlSGg0NE1jZmY3VDMyYmR2SDg2Y09RTTNOemVFaDRlamI5KyswT2wwR0RGaUJDUVNTYmw0ZlgxOThjNDc3eUF4TVJHTEZpMUNpeFl0OFBISEgwTXFsZUxBZ1FQNDZxdXZrSktTQW9WQ2daNDllMElVUlFpQ2dLNWR1Mkw5K3ZVMStuK0tqNDhYYXJRaUVSRVJVWDJnMFdoRWpVWWoxZ2UyV0t2NHVsYXAxV3FyUnFNUmYvNzVaMUVVUmRGaXNkaTJ3Y3g4TFhoUTc1MDMzbmpqbm4xNjkrNWRhZnZqano5ZWFidkpaQkxEdzhQRjB0TFNTcGVYbHBhSzRlSGhvc2xrcW5xZ2xhak9lN1F1VVNnVXJWcTBhUEVQUjhkeEY1TGJHMjc5UDFjMVFYdW5tU2M5RkFwRnF4cEg1V0QzK3htY01XT0cvZkhVcVZNcjdUTjkrdlFhYi85K0ZCWVdWcm12VHFjVHYvdnV1M3YyczFxdE5ZNm52bjYycVdGb3FNZHFSRlEvMWZYdnBMcndQVlRod0pVY0x6NCtmb1lnQ1A4U1JWR2NQbjA2ZnZubEYwZUhSRlZVOXJhRmQzTGt5SkZLMjIzM1RiK2RWQ3JGbGkxYnlsMkJMRXNpa1dETGxpMlFTcVZWRDdRQk1SZ01WMi9jdUxIYTBYSGNoZlgyaGx0WGNxdGFrYUMvUTN1T3dXQzRXdU9vNnJtWW1Cajc0M1hyMWxYYVovVnF4N3d0bWpScFV1VytTcVd5MHJzVzNFNFFlUEdmaUlpSUhqd21DT3FvK1BqNEdRRGVzU1VKeXBheEVoRVJFUkVSRWRVMkpnanFNSzFXT3hlM2tnUlJVVkdPRG9lSWlJaUlpSWdhTUU1U1dNZHB0ZHE1dHlZdVhDemNyREZsblNrOVVCcU41bmxIeDBDTmcxaDdkeDBsSWlJaW9sckFCRUU5RUI4Zkg2M1JhQVJSRkJlaEJqT3BFMVhUcDQ0T2dCb0hqcXNuSWlJaXFsdVlJS2duNHVQamw2alY2dXVpS0xvNE9oWnFtTVJidDFFVFJmRkhSOGRDRFo4Z0NIMVpRVUJFUkVSVXR6QkJVSTlvdGRvTjkrNUZWRE8ycTdsYXJmWkpCNGRDallCR294RlpRVUJFUkVSVXQzQ1NRaUlpSWlJaUlpSmlnb0NJaUlpSWlJaUltQ0NneHNzQUFEcWR6dEZ4MUFrR2c4SDJzTVNSY1ZDalVnSUF4Y1hGam82alFTc3B1Zm1SRmtYUjZPQlFpSWlJcUI1Z2dvQWFKVkVVRXdBZ0pTWEYwYUhVQ2RldVhRTUFpS0tZN09CUXFKR3d2ZGV1WHIzcTZGQWF0S3lzTE52REs0Nk1nNGlJaU9vSEpnaW9zZG9DQUN0V3JNRDU4K2VoMStzZEhZOURHQXdHWExwMENTdFhyclExZmViSWVLaFIrUXdBVnE1Y2lVdVhMcFd0WXFGYVVGeGNqT1RrNUxLZjdTOGRHUThSRVJIVkQ3eUxBVFZLV3EzMlE3VmFQZXJzMmJQOXhvd1o0K2h3Nm9xVEpwTnBtYU9Eb01iQlpESXRjM0Z4K2N1dnYvN2FiZlRvMFk0T3A2SFRGaFVWelhOMEVFUkVSRlQzc1lLQUdpdXpWcXNkSklyaVhBQy9BMmlzQTZGTFJGRThLNHJpRzBhanNYZENRb0xKMFFGUjQ1Q1FrR0F5R28yOVJWRjhReFRGcytEOEY3V3RCRUFpZ0xjS0N3dDdYTHg0a1hNUUVCRVIwVDJ4Z29BYU03TldxMTBPWUxtakF5RnFqRzRscEJiZitrZEVSRVJFRHNZS0FpSWlJaUlpSWlKaWdvQ0lpSWlJaUlpSW1DQWdJaUlpSWlJaUlqQkJRRVJFUkVSRVJFUmdnb0NJaUlpSWlJaUl3QVFCRVJFUkVSRVJFWUVKQWlJaUlpSWlJaUlDRXdSRVJFUkVSRVJFQkNZSWlJaUlpSWlJaUFoTUVCQVJFUkVSRVJFUm1DQWdJaUlpSWlJaUlqQkJRRVJFUkVSRVJFUmdnb0NJaUlpSWlJaUl3QVFCRVJFUjFUL05VTDFqR1BtRENxUUd2QUE0bFhudTVPTGk4dWl0eDg0T2lJZUlpTWlPQ1FJaUlpS3FpNXo4L2YyL1ZDZ1VvYmN2Q0F3TTNOVzZkZXVsVmQxUVFFREFyc3EyVTl2YzNOeWVCU0RjclU5Z1lPQXVkM2YzRjhvMEtZT0RneE1Bd04vZmY3ZVBqODhpOFBpTWlJZ2NoSmxxSWlJaXFvdEtzN096TndZR0JoNUtTMHNiVjFCUThJMXRRWHA2K3RTQWdJRERHUmtaTVFCeXk2N1VybDI3VDF4ZFhUdVViWk5LcGQ0QkFRSDd6R1p6WnRuMnhNVEV4KzhqdmhhZW5wNGpzN096TjlvYS9QMzl2NGlQajVjQ3NBQ0FYQzd2S3BmTDIrYm01dTZ4UFpmSlpLM3k4dkkrTGJNZHZTQUl6Z0NFNU9Ua2NYNStmcHRVS3RVVE9wM3V5SDNFUmtSRVZDTk1FQkFSRVZHZFZGaFllREE1T1htVUtJcjVhclc2NUxiRmdscXR2bXA3Y3ZYcTFTWFhyMTlmbnBxYU9oWUFXclpzdWRUZDNYMWtjbkx5NEpLU2tsUUFjSGQzSCtMdDdiMDRNVEd4QndEemZZYVg3Kzd1UGxJaWtTaXpzckppYmw4b2s4bUMycmR2dno4akkyTzJyYTExNjladlhyMTZkWTVDb2VnaUNJSkZyOWVmQnRCRUZFV1RtNXZiVUdkblo2K1NrcEtVNXMyYmh3dUNZQzBxS3ZycFBtTWtJaUtxRmlZSWlJaUlxTTZSeVdUQktwV3FVMjV1Yml3QWFMVmExektMUFRVYXpZMzQrUGh5NWZ4dWJtN0RmSHg4RnRxZVM2VlNIMzkvL3dOV3E3VVlBRnhjWEFJc0ZrdE9VRkRRY1Z1Zis2Z2lNQ2NsSlkwS0RnNCtiamFicitmbDVlMndMVkNwVkozOC9QeSt5Y2pJaU1ySnlkbDJLN2JoZ2lBSStmbjVYd1lGQmYycTErdFBCUVFFUEcrMVdnc0FDTTJiTng5ZlVsS1NaTEZZTHV2MStoTkZSVVdKTll5TGlJaW94cGdnSUNJaW9yckkyckpseXplVlNtWGZLMWV1UkFBdzNXdUYvUHo4ZmZuNStmc2VRbXcyQlpjdVhSb2lDSUtsYktOT3A4dElUazRlcjlmckQ5dmFQRDA5WDNGMWRRM3UxS25USmFQUm1IYmx5cFhwVjY1Y21RWkE3Tml4WTJKR1JzWnNvOUY0cWN4bXlrNWtTRVJFOUZBd1FVQkVSRVIxanNsa1NreElTT2p1Nit1N0hJQXJxcEFnc09uY3VYTyswV2k4ZUtmbGNybThpMWFydFIwRHVjdmxjbVYxWW5OeGNRbno4L1BiVmRreXRWcXRxNnhkcTlXMkFLRG8xS25UeWN1WEw3OEtvQlNBaDF3dUR4UkZVZlQyOXA0RFFPcnE2aHJvNHVMU3JxQ2c0S3RiL1lpSWlCNGFKZ2lJaUlpb3JzcTlmUG55S3dEUXJsMjduZTd1N2lQS0xpdzdMOEZ0UXhDQVd4TUYzb3V2cis4L1BUMDkvMWFkb09MajQ0V3krNVBMNWI3dDJyWGJKNWZMdTVTVWxKekx5TWlZVzFoWStQWHQ2N1ZyMTI1amRuYjJCcVBSZU43RHcyTkN5NVl0bDVTVWxDUUJFQ1VTaVRJM04zZEhhV2xwdWtRaWFWSlVWUFJ6ZFdJaUlpS3FEVXdRRUJFUlVWM2xGQndjZlByczJiTjlVMU5UeDZTbXB0cmFQVFVhelkxS2tnSjJpWW1KM2UrMHJIUG56dm0yeDVjdlg1NTQrZkxsaWZjVFpNdVdMZitWbFpXMXFtM2J0aCtucHFaT0NRd00zSFB4NHNYdXhjWEZHYlkrSGg0ZWYzTjNkeCtWbDVjbkJBVUZuYnB4NDhicVAvNzR3eDhBV3JSbzhacGNMbiswc0xEd0czOS8vMTJpS0JxWklDQWlJa2RnZ29DSWlJanFKTGxjM3RYSnlha1pnT3pxcmhzVUZIUkNFQVNsS0lwNjNEemVzVmNVU0NRU1ZXM0Y2T1hsOVg5T1RrN3VPVGs1bjdSdDIvYmo0dUxpLzk2NGNXTzFuNS9mdDJmUG5uMFN3SFVBS0NrcHljak16SHlqdUxqNG5NRmdPR2N5bWV4RElBb0tDcjczOHZLS0RBd01iRysxV25VcEtTblRBYlFFY0syMjRpUWlJcW9LaWFNRElDSWlJcXFNdTd2N3dJS0Nna1BWV2NmZjMzOVBibTd1OXNURXhPNHVMaTUraVltSjNYVTYzUTg1T1RtZkpDWW1kcy9QejkrYmw1ZjNTV0JnNEdFQVRlOG52aFl0V3J6bTdlMGRtWjZlUGdHQTFkYWVtWm41Ym1GaDRiY2hJU0gvbGN2bDNRQkFyOWQvZCszYXRXVkdvL0drVXFuczByeDU4M0cyL2dxRjRsR1pUT1pyc1ZpeWtwT1RSNnRVcXBCSEgzMTA5LzNFUmtSRVZCT3NJQ0FpSXFJNnFXblRwczlrWm1ZdXEycC91Vnp1NitMaTBpRTVPWGwwbVdaWmVucjZISVZDOFJnQVR3OFBqNzhuSkNSMGFOdTI3ZVlPSFRwOGZmNzgrZDZvNG53RlpiZzg4c2dqSzkzZDNaOVBURXg4MG1ReVhibTlRM3A2K3VzV2l5VWpLQ2pvYUU1T3poYXoyWnpqNGVFeFhoVEZFcDFPOTFOZVh0N243dTd1UTd5OHZPWUlnaUM5ZXZYcW9oWXRXa3h4ZFhWdHExUXFRNHVMaStPcUdSTVJFZEY5WTRLQWlJaUk2aHk1WE80cmw4c2Z5OC9QUCt6dDdSM1JxbFdyNVdXWGk2Sm9MRHRKSVFBa0pDU0VabVJrekFJZ0FrQnVidTZla0pDUUZLdlZXZ3dBRW9sRWVlM2F0Y1VBa0phV051VlcwcUM2eVFHb1ZLcHVTcVd5KzRVTEY4Sk1KbFBhbmZwbFptYXVLQ3dzUE55c1diTm5Dd3NMOStUbjUyK3d6VXNRR0JqNEgyZG41MlpaV1ZtcmNuTno5OXg4U2FLeFE0Y092d21DNEhUaHdvV25xaHNYRVJIUi9XS0NnSWlJaU9vY1FSQXM2ZW5wTXdFVVhMOSsvVi9YcjEvL1YxWFdNNWxNQ2JiSGx5OWZEcjlMVjdQQllLalJWWHFkVG5jME1UR3hHOG9NSzdnVGc4RVFWOWwrTGw2OE9BS0F2bXhiVmxiV3FxeXNyRzBLaGNMRllEQmNyVWxzUkVSRTk0TUpBaUlpSXFwekRBYkRWWVBCc05yUmNkeEZoZVJBZkh5OFVJMzE5WGRvenpFWUREV0xpSWlJNkQ1eGtrSWlJaUlpSWlJaVlvS0FpSWlJaUlpSWlKZ2dJQ0lpSWlJaUlpSXdRVUJFUkVSRVJFUkVZSUtBaUlpSWlJaUlpTUFFQVJFUkVSRVJFUkdCQ1FJaUlpSWlJaUlpQWhNRVJFUkVSRVJFUkFRbUNJaUlpSWlJaUlnSWdMT2pBeUFpb2taTHFsYXIvdzdnSlVFUU9nSlFPRHFnQnFSWUZNV3pnaUJzRlFUaC9iaTRPTE9qQXlJaUlxSzZqeFVFUkVUa0NGSzFXbjFJRUlRTmdpQ0VnY21CMmlZWEJDRVV3QnBSRkw4UERRMlZPam9nSWlLaSttN05talZZdVhKbHVUYVR5WVRCZ3dmajVNbVREb3FxZHJHQ2dCb3paNDFHTTE0VXhVa0FPZ3VDb0hSMFFBNWdFRVV4QWNBV3JWYjdJUUJlWmFTSFFxMVd6eFFFb1Y5d2NEQ2lvcUxnNStjSGxVcmw2TEFhREwxZWo5VFVWTVRFeE9EMDZkTzlSRkZjREdDQm8rTWlvb1pQclZiM0FmQ0ZJQWhmeE1mSC85M1I4UkRWbGt1WExtSG56cDN3OGZGQlhGd2NBS0JWcTFabzA2WU5idHk0Z1gvOTYxLzJ2aTFhdE1EcTFhc2RGZXA5WVlLQUdpdG5qVVlUQzJDNElBaU9qc1dSRkxldTNvYXAxZXBSV3ExMkVKZ2tvSWRBRUlReEFMQmd3UUowNk5EQjBlRTBPRXFsRWgwN2RzVENoUXN4YXRRb0FCZ0ZKZ2lJNkFHN2xSejRTaEFFbFNpS1BSd2REMUZ0dVg3OU9tYk9uSW4zM25zUFdxMFdZV0ZoMEdnMGlJdUxRM1IwTlA3em4vOWczYnAxZVBYVlY5R2lSUXRIaDN0Zm1DQ2dSa21qMFl3SE1OelB6dy96NTg5SFlHQWdtalJwNHVpd0hqcWRUb2VVbEJTc1dMRUNaOCtlN2FkV3EyZHF0ZHJsam82TEdvVkFBSGpra1VjY0hVZUQ1dVBqWTN2WTFwRnhFRkhEVnpZNUFBQ0NJQlE0T0NTaVdwT2Ftb3B4NDhhaGE5ZXU4UGIyUm14c0xEUWFEV2JObW9XdnZ2b0tDb1VDZmZyMHdhbFRwekI0OEdCSGgzdGZtQ0NnUmtrVXhVbUNJR0QrL1BsUXE5V09Ec2RoVkNvVlFrSkNzR0RCQW93Wk13YUNJTHdJZ0FrQ2VoamtBS0JRY09xQkIwa3VsOXNldWpveURpSnEyTW9tQnpwMDZJRHo1ODg3T2lTaVd0V3RXemNjT25RSXNiR3g5cmJSbzBlam9LQUFFeWRPTE5kMzY5YXQ1ZnJWTjB3UTFCT2hvYUVLVVJSM2k2TG9wTlZxNjNkYXFtN29EQUNCZ1lHT2pxTk9hTk9tamUxaGUwZkdRVVJFUlBXTFdxMStXaENFZlFBVXp6NzdMSVlNR1lLLy81MVREMUREczJUSmtncHRZV0ZoOVRvWlVCa21DT3FCME5CUWhkVnEvVklRaEg2TmZMeDhyYkZOU05nWWh4VlVScW0wejg4b3Yxcy9JaUlpSXB2Ymt3UHo1czFEUWtLQ284TWlxblc3ZHUzQ25qMTdLclJiclZhTUdER2kwblgyN3QzN29NTjZJSmdncU9QYXRXdm5hclZhUHhNRW9kK3RKb3REQXlJaUlpS2lScSt5NUlDVGs1T2p3eUo2SUY1ODhVVzgrT0tMZCsyVGxwYUd0bTNyLzVRL1RCRGNwcWlvQ0V1WExzV0tGU3NjSFFyYXRXdm42dTd1dmxjUWhFRUtoUUlHZzhIUklSRVJFUkU1UkVsSkNXSmpZekZxMUNqT1grSmdUQTVRWTNTblNnR2JzZ21DSjU1NEFwR1JrUThqckZyWDZCTUVKcE1KTXBtczNQUERody9mdGMvRFVEWTVvRktwOE5GSEgrRzU1NTU3cURGUTQ2VFJhRVJIeDBCRVJIUTdxVlNLSzFldUlDb3FDcXRYcjRaRUluRjBTSTBTa3dQVVdObUdESHp5eVNkUXE5VUlEZzR1dHp3c0xLemVEaXNvcTlGL3MvYm8wUVA1K2ZuMzNhYzJoWWFHU3QzZDNYY0xnakRJMWRVVkgzMzBVWU1vVnlFaUlpS3FLU2NuSjh5ZE94Y21rNm5Tc2NEMDRIWHAwbVd3SUFqN0FTaWVlKzQ1eko4L244a0JhblJjWEZ3UUVSR0JyS3dzUjRmeVFEVDZDb0s2SmpRMFZIcHJ6b0docnE2dTJMNTlPL3o5L1ZGYVd1cm8wS2lSaUkrUDUweVk5TUN4VW9XSWFrSWlrV0R3NE1INDE3LytoVUdEQnFGcDA2YU9EcW5SNk5LbHkyQ0pSUEk1QU5mbm5uc09VVkZSck9LZ1JtblVxRkU0Zi80OEVoTVQ0ZUxpZ2laTm1pQXBLYW5CVEg3T0JFSGRJckZhclRzRlFSanE3T3lNYmR1MndkL2YvL1krQWdDbWFtdU9tUllpSXFKNjdQang0NUJLcGRpeFl3ZW1UcDNxNkhBYUJTWUhpTXFiTjI4ZUFLQnYzNzdRNlhSUUtCUjQ5ZFZYSFJ4VjdXQ0NBTUNnUVlNcXRQWG8wZU5oaHlGUnE5VzdCVUVZNWV6c2pFOCsrUVNCZ1lHVjlYUFNhRFM4azBFTmlhSjRYS3ZWOW5SMEhFVGtXRHFkRGlxVnl0RmhFRkUxRlJZVzR0aXhZMWl6WmcxbXpweUpDUk1tOExQOGdERTVRRlNSN2RielI0NGNjWEFrdGEvUmY3cmo0dUp3L1BoeCs3K3Z2dm9LQU1xMVBRVDNUQTVJSkJKNGVIaEFJcEh3WHczL0FZQWdDQTg5ODBORXRjOXF0V0xGaWhVd204MzJ0ak5uenVEUW9VUDNYTGUwdEJURGh3OUhabVptdGZkYlhGeU1UWnMyd1dxMXdtcTFJalkyRnRldlg3Y3ZQMy8rUEN5VzZ1ZHd6NTA3aDB1WExsV0ljLy8rL2RYZUZsRkRGaHNiaTlEUVVHZzBHdlRzMlJQYnQyOTNkRWdOV3BjdVhaNFZCT0VMQUs1ang0NWxjb0NvRVdqMEZRUlZ1VU5CWEZ3Y1RDYlRBNHRCclZidkVBUmhGQUI4L1BISGxWWU9DSUtBYjc3NTVvSEYwQmlFaG9ZNk9vUmFjZW5TSmZqNStmRUh1bXFhQVNnQ1lLMWlmem1BNGdjWFRyVjRBY2pCLzRiRk9MbTR1QVFZamNZTHVQbmQzYWdyaVU2ZlBvMHpaODVBS3BYYTI3eTh2TEJ3NFVMMDc5OGZ6czRWZjk2R0RSc0dBTEJZTENnb0tNRGt5Wk1yOU5tM2IxK0YvamFabVpuNDZhZWY4UFhYWDhOc051UEVpUk53YzNORHIxNjk3SDNXclZzSHBWS0paY3VXNGVEQmcxaStmSG1sOFJjWEZ5TXVMczcrZlBQbXplalpzeWNDQWdMc2JVYWpFVXVXTE1HUUlVUHU5ZDlCMUNqazV1WmkrL2J0V0wxNk5RQmc4dVRKR0RkdUhJWU9IWXJXclZzN09McUc1MVp5WUxjZ0NMS3hZOGNpSWlLQ3h4NUVqVUNqVHhEMDZORURodzhmaHB1YjJ4Mzc1T2ZubzErL2Z1VU81bXFMV3EzZUtRakNpd0N3YytkT2RPalFvZGIzUVErZjFXcEZjWEV4OUhvOVpESlp1ZmZYN3QyNzhmenp6d01Bc3JLeWtKU1VoRC8vK2MvMjVVZVBIc1VUVHp4aEwxMHE2OXk1YzVnOGVUTFdyVnVIa0pDUUIvOUM2Z2NuZjMvL0x6SXpNNk1OQmtPNUQybGdZT0N1NHVKaWJVWkd4dnlxYkNnZ0lHRFh0V3ZYbHQ2K25kcm01dWIyYkg1Ky9qNEFkNXlvTHpBd2NGZE9UczZXdkx5OFQyNDFLWU9EZ3hPMFdxM1UzOTkvdDhGZ09KMlptZmttcXA3OGFGRDI3ZHVISVVPR1ZEcEVyT3dKdFVxbHNzOTJucFdWZGRlcXNMSkR5MHdtRThhTUdZUGh3NGRESnBQaGwxOSt3ZUhEaHlHVHlUQjE2bFJFUlVVaE9qb2FmZnIwd2VyVnE5R3FWU3VFaDRkajJiSmxHRDkrUERadDJvVEpreWZqbVdlZXFYUmZZV0ZoOXNkV3F4VmFyYmJlM2krWjZHRVFSUkZMbHk1RnIxNjkwTGx6WndDQXI2OHZoZzhmanVqb2FHemN1SkVucjdXSXlRR2l5cDAvZng1WHIxN0ZrMDgrNmVoUUhwaEdueUJ3SkkxR3N4MEFrd1AxVUU1T0RsNSsrV1ZZTEJhVWxwYWl0TFFVWnJNWkZvc0ZWcXNWenM3T2NIVjFoVnd1eDVBaFF4QWVIbTVmZC8zNjlmWUVnVTZudzRJRkMvRDIyMitqZS9mdWlJdUx3NnBWcTlDdFd6ZTR1TGlVMitmbHk1Y1JFUkdCZWZQbTJaTUQxNjlmUjNwNmVvT3BqcWloMHV6czdJMkJnWUdIMHRMU3hoVVVGTmhMYmRMVDA2Y0dCQVFjenNqSWlBR1FXM2FsZHUzYWZlTHE2bHJ1UXllVlNyMERBZ0wybWMzbWNyWG5pWW1Kajk5SGZDMDhQVDFIWm1kbmI3UTErUHY3ZnhFZkh5L0ZyU29BdVZ6ZVZTNlh0ODNOemQxamV5NlR5VnJsNWVWOVdtWTdla0VRbkFFSXljbko0L3o4L0RhcFZLb25kRHBkd3h2OGRnKzV1Ym40NFljZk1HdldMSXdlUGJySzY1bk41cnYyTHp0Y3dkblpHYm01dVpnd1lRTG16Sm1EUFh2MllObXlaUUNBZnYzNlllREFnWWlOamNYNjllc3hjT0JBKzJlNlNaTW1pSW1KcWRhWTZOOS8veDFGUlVWNDRZVVhBTnhNVHN5Yk53OERCZ3lvOGphSUdycTFhOWNpS1NrSk8zZnVMTmMrWmNvVWpCa3pCaXRYcmtSVVZKU0RvbXRZYWpFNXdJbTE2VzdxNWNUaEJ3OGVSSXNXTGV6UFgzamhCUlFYLzYvNDFHS3hvSG56NXZWNitCTVRCSTQxRkFDNmRldkc1RUE5NCtIaGdUbHo1c0RIeHdmTm1wTlJrenNBQUNBQVNVUkJWRFdEVkNyRjU1OS9qdmJ0MjZONzkrNzJmdSs4OHc0MEdzMGR0K1B2NzQrRkN4Y2lPenNicGFXbGlJbUp3UnR2dkZFaE9aQ1dsb2FwVTZkaTJyUnBHRGh3b0wwOVB6OGY4K2JOdzZKRmk4cFZJVFEyaFlXRkI1T1RrMGVKb3BpdlZxdExibHNzcU5YcXE3WW5WNjllWFhMOSt2WGxxYW1wWXdHZ1pjdVdTOTNkM1VjbUp5Y1BMaWtwU1FVQWQzZjNJZDdlM29zVEV4TjdBRERqL3VTN3U3dVBsRWdreXF5c3JKamJGOHBrc3FEMjdkdnZ6OGpJbUcxcmE5MjY5WnRYcjE2ZG8xQW91Z2lDWU5IcjlhY0JOQkZGMGVUbTVqYlUyZG5acTZTa0pLVjU4K2JoZ2lCWWk0cUtmcnJQR091VnJWdTNBZ0NVU2lXMFdpMldMRmx5eDc2clZxMnlsKzFMcFZMRXhzYmVzVy9aQ2dLSlJJSXBVNlpBcFZKaDJiSmxlUG5sbHpGdTNEajdjclBaREQ4L1A1ak5adnoxcjMrRlFxR3dMeXM3VEtBcXZ2NzZhN3owMGt1WU1tVUtBR0Q2OU9udzhQQ3dMNCtPanNiSWtTUFJxVk9uYW0yWHFDRW9MUzNGcWxXcmNQRGdRV3pldkxuQ2JRMWRYVjN4N3J2djRxV1hYb0pPcDhQczJiT2hWQ29kRkczOVY4dVZBOTA0c1RiZGlTaUsxN1ZhclkrajQ2Z09VUlJ4NU1nUmZQamhoK2pUcHcrT0hEbUNUei85dEZ3ZnJWYUwzYnQzT3lqQzJzRUVBUngzRndPTHhmSm5KeWVuMHlkUG5wUkVSa2Jpbi8vODV3UGZKOVdlaElRRWJOeTRFV3ZYcm9WQ29VQm9hQ2htekppQmJkdTJ3ZHZiRzVzM2I4YUZDeGNRRVJFQjRIL2ptUTBHQTRZTkc0WUJBd2JZSjhVRWdNV0xGOFBMeXd1elo5ODhUenh3NEFBa0Vnbmk0K014Zi81OHpKdzVFMDgvL2JTOXZ5aUs4UFgxeGZ6NTh6Rjc5bXlzV0xFQ1BYczJ2aHMweUdTeVlKVksxU2szTnpjV0FMUmFyV3VaeFo0YWplWkdmSHg4dWZFYWJtNXV3M3g4ZkJiYW5rdWxVaDkvZi84RFZxdTFHQUJjWEZ3Q0xCWkxUbEJRa0wwZS9UNnFDTXhKU1VtamdvT0RqNXZONXV0NWVYazdiQXRVS2xVblB6Ky9iekl5TXFKeWNuSzIzWXB0dUNBSVFuNSsvcGRCUVVHLzZ2WDZVd0VCQWM5YnJkWUNBRUx6NXMzSGw1U1VKRmtzbHN0NnZmNUVVVkZSWWczanFwZlMwdExLemNlaVZxdkx6UnR3TjlXcElFaExTOFBXclZ1aDErdXhiZHMyS0JTS0NsZjByVllydG0zYmhva1RKNkpqeDQ3dzlQVEVqei8rQ0tQUmlGT25UZ0VBZXZYcUJTZW5paGZRck5hYkkwTU1CZ01PSFRxRTRjT0gyNWNsSnllWFN6TDA2TkVEMDZkUFIzaDRPQ1pNbUZDbDExcVdLSW9RQkFFYWplYU9RMXFJYXRIVitQajRXcHNRWVBYcTFmanh4eCt4ZWZQbU95YmZBZ0lDc0g3OWVrUkdSbUxMbGkyWVBuMTZiZTIrVWVuU3BjdHpFb2xrSndEbjhQQndUSnMycmRMaGp2Znk2S09Qb2wyN2RraExTNnY5SUtsQnVQVzc1TzNvT0tycnhJa1QwT3YxOWlUK3pKa3pjZjc4K1hKOVNrcEtZRFFhTVg3OCtIcGJSZERvRXdSVm1WZkFOZ2RCYmZ2OTk5Ly9lT3l4eHpvN09UbWRQbnIwS0pNRTlVeDRlRGd5TXpQeHpqdnZJRG82R3NIQndaZzBhUktTa3BKdzd0dzVmUC85OTNqLy9mZnQxUUQ3OXUzRGlSTW5NSHYyYlBzSnpiUnAwK3piQ3dzTHF6QUQrN0ZqeHhBWkdRbUZRb0cxYTljaUppWUdKU1Vsc0Znc2tFZ2trTXZsVUNnVThQWDF4Wnc1YzdCbXpScjcyTXhHeE5xeVpjczNsVXBsM3l0WHJrUUF1T2VNb3ZuNStmdHV6UUh3c0JSY3VuUnBpQ0FJNWE2azZIUzZqT1RrNVBGNnZmNndyYzNUMC9NVlYxZlg0RTZkT2wweUdvMXBWNjVjbVg3bHlwVnBBTVNPSFRzbVptUmt6RFlhaldXbnUyOVU1WnNIRGh6QWE2KzlobmZmZlJjQUhsZ0ZRVXBLQ3JwMTY0YUJBd2VpYjkrKzhQTHlxblNkdkx3ODdOKy9IeGN1WEVEWHJsMEJsSjlmNFBiSkNHMXM5MHFPalkxRjY5YXQ4Y3N2dnlBaUlnTHA2ZWtRQkFHdFdyV0N3V0FBQUF3WU1BRC96OTZkeDBWZDUzOEFmMzJINFpnWlVBZ1FVZU5PV1U5bXlLdGNNMVBEZGowcXJWMHJpdzZ0ekUweTAxWHhhajBUMnpXdkRrM05iSTEwMVNJdHJ6TDlxWlVNcm9Lb0NJaUFDSEl6Si9EOS92N0FtUVVCNWRMaGVEMGZEeDZQTDkvdjUvdWQ5NkFNODMzTjUramF0U3VtVFp1R3dzTENldC84Tk9RTlBsRWpLTy9jcE81ZWVlVVZ2UHp5eTJqZnZ2MXQyL1hvMFFOZmYvMDFsenhzb0tZS0I0Q0tYaDA3ZCs1czJnSmJDSjFPeHg0c2RkQlNoOFp1M0xpeHl2ZFJVVkZJU0VqQXhvMGJFUlZWclpOb2k5WG1BNEs2Y0hWMXZTc1RGQUlWSVlGYXJlNHZTZEtwbzBlUHltYk9uSW5seTVmWDJIYjc5dTA0ZVBEZ1hhbURHbWJtekpsVlBuVmN1blFwVHA4K0RaUEpCTFZhRFJjWGx5cnREeHc0QUtEaTAwbGZYOTg3WHI5bno1NllPM2N1dW5idENoY1hGeWlWU3FoVXFtcERFQUJnL2ZyMTJMWnRXNXNMQ014bWMySjhmUHdBSHgrZlpRQ2NVSWVBd0tKUG56NEZKcE1wcWJiakNvVWlSS3ZWV2w0bjNSUUtSYjMrNmpzNk92YjE5L2YvcXFaamFyVzZwS2I5V3EzV0U0Q3laOCtlcDlMUzBsNUh4Umc5ZDRWQ0VTUkprdVRsNVRVTGdMMlRrMU9RbzZPalgyRmg0WGMzMjdVSnp6Ly9QTnExYTJjTkNPcmJnK0RXbFFsdVBXNHhaTWdRNjdiSlpLbzFXQmc0Y0NCY1hWMnQ0VUJkYmRoUU1TV0ZTcVhDN05tenNXalJJbHk0Y0FFLy9mUlRqWUcwbjU4ZnRtN2RpdUxpNG5vOVRtVzM5cVFoYWdsdUhWSndPN2ViY0pwcTE1VGhRSE1WRlJXRnlaTW4xeG9ncGFTa3dOL2Z2OG8rdlY2UHFLZ292UHZ1dTFBb0ZIZDhqTXpNVFB6bEwzL0JWMTk5VmVkVk5UWnYzb3d1WGJwVTZTRkt6ZE9oUTRkcTdCSDQxVmRmNGVUSms5VjZwSThlUGRvNmRMQ2xZVURRREdpMTJ0OHRJY0hCZ3dkckRBa3NZL0FraVQxRUcwT1NwQ1paci9KMlExQnFPclpreVJMMDdkc1haOCtlUlZsWkdTSWlJakI3OW14RVJscDd1VU1VUmV1THk2QkJnekJuemh5NHVycmU5b2Ftc2xkZmZmV3VMc2Zaek9XbHBhVk5BZ0EvUDcvdGJtNXVUMVUrV0hsZWdsdUdJQUIxWEM3UXg4Zm5RdzhQanhmclUxUnNiS3hRK2ZFVUNvV1BuNS9mSG9WQ0VXSTBHczluWkdUOHZhaW9hUCt0NS9uNStXMjRjZVBHZXBQSmRNSGQzWDJpdDdmM0FxUFJlQW1BSkpQSlZIbDVlZHZLeTh2VFpUS1pTM0Z4OGZINjFOVFMxWFN6TUdMRWlCcmZ2QmtNQnV0d2hGMjdkbUg3OXUzNC92dnZNVzNhTk96ZHV4Zm56cDNEZSsrOVoxMFM4ZURCZzlpN2R5OUdqeDU5ZDU4RUtpWTZqWXVMdy9qeDR3RUE0OGVQeDlxMWEzSCsvUGxxbjFCWXRHdlhybDQzUzBSRWQ5SVd3Z0ZKa3JCang0NHF2VFp2OWE5Ly9RdE9UazVZdEdpUmRmbHpwVktKM054Y2JOKytIYSs4OHNvZEg2ZFRwMDU0OU5GSGNlalFvVG9QQjl1L2Z6OFdMbHhZdHlkQ05sVmFXb28zM25nRE0yYk1zTzZMaTR2RGI3LzloaU5IamtBdWwrUGhoeCsrN1dwSkxRVURnbVpDcTlYK0hoSVNNaGpBMFlNSEQ4cm16WnVIUllzV1ZXbGpDUWNrU1hyQ0JpVzJDb0lncERiRmRXNzk1ZCszYngrMmI5K09oSVFFZE92V0RiTm16VUp3Y0hDVk5wOSsraW1HRHgrT2JkdTJZZkhpeGRpNWMyZVZJUVUxRFRFQUttWTBIemh3NEcyN1RaYVVsT0RFaVJOdHVWdWJYZmZ1M2M4a0pDUU1TVTFOblpDYW1tclo3NkhSYUhKcUNBV3NFaE1UQjlSMnJFK2ZQZ1dXN2JTMHRKZlMwdEplYWt5UjN0N2UvOHpPemw3bDYrdTdOVFUxOVkyZ29LRG9wS1NrQVFhREljUFN4dDNkL1VVM043ZHgrZm41UW5CdzhHODVPVG1yejUwN0Z3QUFucDZlYnlrVWlxNUZSVVUvQmdRRWZDVkprcW10QlFRMXljL1Byekl2Z1lVbHJOUHBkRmkvZmoxMjc5Nk5IVHQyWU5xMGFSZzllalRpNCtPeGMrZE9QUHZzczNqOTlkY1JFUkdCR1RObXdOM2R2ZHFrbjZOSGo3WUdDUlltazhuNlJ2SldvaWppL1BuenRkWjg2ZElsYk5xMHlkcGJZTXlZTWRpd1lRUDY5T2tESHgrZmVqMy9PK0VjQkhTUE5la2NCSFQzaElTRVBDY0l3bFlBc2ttVEptSFNwRW10TGh3QUt2NUdPRHM3dzhtcDFyY0NXTGx5SmViT25ZdHZ2LzNXMnNPcnRMUVU5dmIyaUkrUHJ6SVIzZURCZ3pGbXpCaTgrZWFiMWE0amlpSU9IVHFFVHo3NXBOcXhZOGVPWWVqUW9TZ3YvOS9rL1NVbEpaZzBhVksxdG5aMmRqaDgrSEM5bmlmZFhTTkdqS2cyWWFmQllNQzBhZFBnNE9BQWc4RlFZdy9mbG9nQlFUTVNGeGQzM0JJU3hNVEV5QUJVQ3drQWxHbTEydXAza1dRelc3WnN3ZTdkdS9ISko1OGdMQ3dNa1pHUm1ENTlPaFl1WEdqdDdtL3BvaHdkSFkxdDI3YmhEMy80QStiT25WdXZ4emw4K0hDTlhadkt5OHZyM2IyNXRWRW9GUDNzN096YUE3aFIzM09EZzROUENvS2draVJKaDRyWFJHdVBBcGxNMW1TRFdUdDA2UEN1bloyZFcyNXU3cGUrdnI1YkRRYkQ3ems1T2F2OS9mMFBKQ1FrUEFyZ09nQVlqY2FNckt5c1JRYUQ0Ynhlcno5dk5wdXRReUFLQ3dzUGQralFJU0lvS09nQlVSUkxVbEpTcGdMd0JuQ3RxZXBzamFLam8vSG9vNDlDcFZMQjN0NGVSVVZGYU5ldUhXYk5tZ1ZCRUhEbHloWEV4OGNqTURBUVM1Y3VSVXhNVEpXQTRNU0pFM2ovL2ZjUkZoYUd2bjM3b3JTMEZFdVhMb1dMaXdzaUlpS3FQSmFsRjA5NGVEajY5ZXNIdVZ5T3JLd3NkT3o0djRtYVJWSEUwYU5IMGIxN2R3QVZiMEtqb3FMZzR1S0N4TVJFVEo4K0hTTkhqclIyVWJWY1V4UkZtTTNtZXZjaWFJMXYrS2xaYTlJNUNPanVzSVFEZ2lDMDZuQUFBQzVldkFpRHdRQ1R5VlRqRFp3a1NUQWFqVml5WkFsa01obWVmdnBwRkJZVzR0VlhYOFh5NWNzUkVCQUFTWkx3NjYrL29uLy8vdGJ6amgwN1p0M3UyN2N2ZnZqaEI5eDMzMzIzcmFXNHVOZzZpZTN0Vko3TGhwcUhtbGJ6MkxadEc1S1RrL0d2Zi8wTFpXVmxLQ2twcVRMVW9LWVAvbHFDTmg4UURCbzBxRTd0WW1KaTdqaEJUbE9vWTBoQXpVQktTZ3FXTDE4T3ZWNlBqUnMzV3Y4b0JBWUc0djMzMzhjNzc3eURFU05HSUR3OEhCNGVIbGl5WkVtVjhaRzNqbFdxUE1RQVFMVlZDNmgyYm01dVlZV0ZoZlY2RlE0SUNJak95OHY3NHVyVnExTkRRa0pLNHVMaW5MdDA2ZktCeVdSS3k4bkorYWhqeDQ3dkdZM0dDMEZCUVllU2twS2VCRkRVMFBvOFBUM2Y4dkx5aWtoS1Nob0FRTFRzejhySytrQXVsM2ZwMWF2WDcwbEpTZU1NQnNNcG5VNTNVS2ZUSFZRb0ZKMVZLdFZnWjJmbkFYbDVlWjhEZ0ZLcDdPcmc0T0NqMCttT3BhYW12dVRzN1B6SFRwMDYvZVBpeFl1REcxcGJheUNLWW8xRGNTeHpDZ3diTnN6NlNmLzQ4ZU14ZHV6WUttR2JKRW1ZTW1VSzVISTVldlRvZ1I0OWVtRC8vdjFZdjM2OXRVMTVlVG1PSFR0bS9RUXFOemNYN3U3dStPbW5uNnh0OXV6Wmc3Tm56OExWMVJYaDRlRVlNbVFJU2twSzhOUlRUMVY1WXlHS0lueDhmTEI4K1hJa0ppWmkzcng1OFBUMHhOYXRXMkZ2YjQrWW1CaDg5OTEzU0VsSmdWS3B4RU1QUFdUdEJkQ3ZYeitzVzdldVFUOG56a0ZBTFZWemU2L1cwcldsY0FBQXpwdzVBN1BaakpNblQrS1JSeDZwZGp3dUxnNXo1c3pCM0xsejhkQkREeUV2THc5VHAwN0ZLNis4Z29DQUFBQVZyOXRmZnZrbFVsTlQ4ZXl6ejFZNXY3UzBGS0lvVmxudWxsby9wVktKdFd2WFdyK1Bpb3JDM3IxN1c4WDc5ellmRUZqR3FGWmVjN295eTZlejkzTHNmMXhjM0hHMVdqMUNrcVFmWTJKaVpBNE9Edmo3My85K3p4NmZicStzckF3TEZpekE0Y09IOGR4enoySHk1TW5WdWg3MzZ0WExPcFJnNU1pUldMbHlaYlUvU3JlbWlyVU5NYUE3YTlldTNaK3pzcklXMTdXOVFxSHdjWFIwN0phY25GeDV6VHVIOVBUMFdVcWxzamNBRDNkMzkxZmk0K083K2ZyNmZ0YXRXN2Y5Rnk1Y0dJdzZ6bGRRaWVQOTk5Ky8wczNON2RuRXhNUkh6V2J6MVZzYnBLZW52MTFXVnBZUkhCeDhORGMzZDFOcGFXbXV1N3Y3QzVJa0dVdEtTbjdKejgvZjZlYm1OcXBEaHc2ekJFR3d6OHpNbk9mcDZmbUdrNU9UcjBxbENqVVlESGRuQnRWbTdzRUgvN2ZxNUlBQkE2cjhrYmI0MjkvK0JnRG8wcVdMZGQvVXFWUHJ0QXBBV0ZnWXdzTEM2bDFYYUdnb2R1M2FaWjJnZE9iTW1kYWxTMnVpMCtrd2VmTGtLaE1UamhzM0R1UEdqYXZTemhJUUVMVkZ6Zkc5V2t2VjFzSUJBUGo1NTU4eFpzd1l4TVRFMUJnUXFOVnF6SjgvSDRzWEw4YTJiZHN3YWRJa1pHWm00cE5QUHNGSEgzMkVzckl5Mk5uWlFTYVQ0ZXpac3dnSkNVRzNidDJzNTV0TUpnQ285YWJ3aXkrK3FEWUJJbER4OTZKeW9GVllXSGpYSmtXbnBtZDV6MjVaOHZpWFgzN0JwazJiRUJFUkFUOC9Qd1FGQmRtNHdvWnI4d0ZCYzZYVmFnOVpRb0wvL09jL01zdWEyV1I3Y3JrY2d3Y1B4dXV2djE3bHh1TldYbDVlV0wxNk5SSVNFcXJOUjlBUURibFphUXNVQ29XUFFxSG9YVkJRY01qTHkydGFwMDZkbGxVK0xrbVNxZklraFFBUUh4OGZtcEdSTVFPQUJBQjVlWG5SdlhyMVNoRkYwUUFBTXBsTWRlM2F0ZmtBY09YS2xUZHVoZ2IxRFFmZzdPemNYNlZTRGJoNDhXSmZzOWxjNjRMUVdWbFpLNHFLaWc2MWI5OStiRkZSVVhSQlFjRjZ5N3dFUVVGQlA4amw4dmJaMmRtcjh2THlvaXVla21UcTFxMWJuQ0FJZGhjdlhoeGEzN3BhZzhyTENkVVVEZ0FWNjZmYndxMnJsOXlPU3FXcTB6SzZyZjBOUEJIZEc0SWdiQklFUWZhblAvMnBUWVFEOGZIeHlNek14TWNmZjR4eDQ4WWhJeU9qeGhVRyt2ZnZqMTI3ZGtFdWwyUGV2SGxvMzc2OWRmV295bk1YL09jLy8wRlNVbEtWZ0NBN094dWRPM2ZHM3IxN3ExMTM0TUNCdGZZc2NIQndxRExQd08wbXdLYm1KemMzRi92MjdjT3VYYnZnNCtPRGpSczN3dDNkSGJObno4Ymt5Wk14Yk5nd1RKOCt2ZGE1aXBvekJnVE5XT1dRWU0rZVBkVUh2cEROakJneG9zYjlZOGVPcmJiUE1zNjRvUVJCUUo4K2ZmRFpaNS9WT1A1SkZFVzgrdXFycmY2UGZHMEVRU2hMVDArZkRxRHcrdlhyLzd4Ky9mby82M0tlMld5T3QyeW5wYVdGMzZacHFWNnZiMUNrWDFKU2NqUXhNYkUvS2cwcnFJMWVyejlkMCtNa0pTVTlCVUJYZVY5MmR2YXE3T3pzTFVxbDBsR3YxMmMycERZaUltcDdKRW1hTEFqQzV6RXhNZkQzOTBkNCtPMysvTFY4bjM3NktjYU1HUU1YRnhlTUhUc1dhOWFzd2RLbFMydHNlL3o0Y1F3Y09CQTllL2JFNDQ4L2pnTUhEbUQ0OE9IV0phb0hEUnBVWmQ0Qml6Tm56cUJyMTY3VjlwZVdsc0pzTnRjck5LYm1iOENBaXJtdHpXWXprcEtTc0dEQkF2VHUzYnZLOGExYnQrTElrU010TWh3QUFONTBObk5hcmZhUUpFbWpKRWtTQVVDU3BPcXoxRkd6VVhuWnd0cjgvUFBQTmU2dmJkSWFlM3Q3Yk5xMHFjWndBS2lZTkdYVHBrMnd0N2V2ZTZHdGlGNnZ6OHpKeWJITlI4VjFVeTBjdURrV3ZLNDlFblMxN005bE9FQkVSUFVSRnhlM1dSVEZjQUJZczJZTlB2LzhjMXVYZE5jY09IQUFXcTBXTDc1WXNVTHg4ODgvajE5Ly9SVUhEeDZzMWxhbjAySFdyRm5XaWVZczc3a01Cc01kSDJmMzd0MDFEbDBvTEN5RXZiMTlyVDBJekdZemhnNGRhdjFxdzB0VnR5anZ2LzgrQU1EYjI3dGFPR0RSdVhOblBQLzg4L2U2dENiRGdLQUZpSXVMKzE2U3BORTNRNExhYmhhSWlJaUlpRzZyTFlRRUZ5NWN3S0pGaS9EdXUrOWFKNUYyY1hIQnpKa3pzV0RCQXNUR3hsWnBmK2JNR2ZUdTNSdEtwUktYTGwyQ3I2OXZyZGZldkhrenNyT3pBUUI3OSs1RlRrNE9Ibi84OFdydGNuSnlxa3hPZlN2TEVBUExGK2Nmb09hQ0FVRUxFUmNYRnlPS1ltOUJFQjYrYzJzaUlpSWlvcHExNXBEZ3Q5OSt3NlJKa3pCbXpCaU1HaldxeXJFUkkwWmcvUGp4bURKbENyNzU1aHZyeEphblRwM0NvRUdESUVrU3RtL2ZqaWVlZUtMYWRVVlJoQ1JKT0hMa0NNckx5M0hxMUNtc1dMRUNrWkdSY0hCd2dObHNSa1pHQm94R0kwcExTeEVURTNQYm9NSHlTVFJSYzhNNUNGcVFNMmZPeE4rNUZSRVJFUkhSN2NYRnhXME9DUWtwRlFSaDY1bzFhMlJtczduRlQxd1lIUjJORlN0VzRNVVhYOFJiYjcxVlk1dTMzMzRiQ29VQ3k1Y3ZSMkZoSVY1NTVSWDgvUFBQV0xod0lTSWlJdENwVTZjYWw4NE5DUW5Cc0dIRDBMbHpaMXk3ZGcwUkVSSDQrOS8vYnAxYzBHZzA0c2tubjBSNWVUa0F3TVBEQXl0V3JLaTExbHRYUFNncEtZR1RreE55YzNOYjdOaDFhaDBZRUJCUkZScU41Z2RiMTBCdEE1Y2tJeUt5cmJpNHVDOURRa0lBWU9zbm4zd2lBOUNpUTRJaFE0YmcvdnZ2dDA0a1Y1dEpreVpoMEtCQmVPQ0JCMUJhV29ySXlFajA2ZE1IRVJFUlZUNzFmL2poLzNYY1hiZHVuWFhic3JUZEF3ODhZTjNYcmwwNy9QcnJyekNaVENncks0TlNxYXoyYzd4MVdlektQdmpnQXh3L2ZoeDJkbmFZTUdGQ25aOHozVHQ5Ky9hdFV6dFhWMWZyNUpZdEVRTUNBS05IajI2eEw0UkVkMEhOU3pRUU5URys3aEpSWGZHOTJ0M1Rta0lDVDA5UGVIcDYxcWx0NVZXbVFrTkRBYURha0lEbHk1ZlhlSzVNSnFzU0RsVG02T2dJUjBmSEdvK2RPSEdpMW5vV0xseDQyM3JKOWtSUnhLRkRoeUFJQXRxM2IxL3R1RmFyUmJkdTNXcWRtTEtsYVBNQlFiOSsvYkI4K1hLMGE5ZXV4dU9pS0dMS2xDbHRkb1o0YWpza1NZSWdDQkJGc2ZwYWpVUk5UQ2FUN2JaMURVVFVNdkM5MnQzWGxDR0IyV3pHYzg4OWg1U1VsQ2F1a3FoNVdMcDBLUndjSEJBWkdXbDkzYmw4K1RMZWZ2dHRmUGpoaDliQXFhVnE4d0hCK3ZYcmIzdGNKcFBkc1ExUmEyQjVFeEFYRjdmSHhxVlFHNkRSYUd4ZEFoRzFFSHl2ZG0vY0RBbk1naUJzLytTVFQrU2xwYVdZTW1WS3ZVT0N4TVJFSkNjbjM2VXFxUlhKdFhVQkRiVmd3UUxNbkRrVFU2Wk13YXBWcXlDS0ltYk1tSUhYWG51dHhZY0RBQU1DSWlLeURTTUFKNFBCQUlWQ1lldGFXaTJqMFFnQWtDVEpaT05TaUtnRmlJdUxpdzRKQ1lGTUp0disrZWVmeXdFMEtDUzQ2VlJzYkN4WDM2TGFsTnU2Z0laeWNuTENxbFdyTUgvK2ZMejY2cXR3ZG5hR1dxM0dDeSs4WU92U21nU1hPU1Fpb250T2txUmtBTWpNekxSMUthMmFaYTF1QUZkdFdRY1J0Unh4Y1hIUm9paE9BRkQyK2VlZlkrM2F0UTJkVkZaQ3hVMGd2L2hWMDFlTFptZG5oOGpJU0JRVkZlSHMyYk9ZT0hHaXJVdHFNZ3dJcUszU0F4Vkx5aENnMStzdG0wWmIxa0Z0eWpjQXNITGxTbHkrZkxueS8wRnFBZ2FEQWNuSnlWaTVjcVZsMTE1YjFrTkVMVXNUaGdSRXJaSmVyOGZmL3ZZM0JBWUc0cW1ubnNLa1NaTncrZkpsVzVmVkpEakVnTm9rU1pMaUJVSG9tNUtTZ2w2OWV0bTZISnU3ZHUwYWdQOTlxa3QwdDVuTjVzV09qbzZQLy9ycnIvMmZlZVlaVzVmVDJtbUxpNHRuMjdvSUltcFptbmk0QVZHcmtaR1JnUmt6WnNEYjJ4dkxsaTJEdmIwOTVISTVYbnZ0TmF4YnR3N0J3Y0cyTHJGUjJJT0EycXBOQUxCaXhRcGN1SEFCT3AzTzF2WFloRjZ2eCtYTGx5dC95dmlOTGV1aHRpTStQdDVzTXBrR1M1SzBTSktrQkxEM1NsTXpBa2dFc0tTb3FHaGdVbElTNXlBZ29ucTcyWk5ndkNSSjVzOC8veHdmZnZnaFJGRzBkVmxFTm5QNThtVTg5OXh6MEdnMCtPQ0RENnlyR0V5ZlBoM0Rody9IZSsrOWg3S3lNaHRYMlRqc1FVQnRrbGFyM2FoV3E4Y2xKQ1E4Tm1IQ0JGdVgwMXljTXB2TmkyMWRCTFVkOGZIeFpnRHpiMzRSRVZFekZCY1h0enNrSk9SWkFEdSsvUEpMQndDWU5tMGFaREoremtodFQyQmdJRmF1WElrSEgzeXcyckZaczJZaFBUMGRjbm5MdnNWdTJkVVROVnlwVnFzZHFWYXJwd3VDOEZjQUR3Qm9pMU9wRzI4T0svakdiRFl2dm5uRFJrUkVSR1RGa0lBSWNIQnd3TWlSSSt2VWR0ZXVYZkQyOXI3TEZkMGREQWlvTFN2VmFyWExBQ3l6ZFNGRVJFUkV6UmxEQW1yclRwdzRZZXNTN2duK1JoTVJFUkVSMFIzRnhjWHRsaVRwU1FER0w3LzhFaXRXck9DY0JFU3REQU1DSWlJaUlpS3FrN2k0dU85RlVYd2FnREU2T3BvaEFWRXJ3NENBaUlpSWlJanFqQ0VCVWV2RmdJQ0lpSWlJaU9xRklRRlI2OFNBZ0lpSWlJaUk2cTJta0VDU0pGdVhSVVNOd0lDQWlJaUlpSWdhSkM0dTdudEpra1lCMEVkSFJ5TXFLc3JXSlJGUkl6QWdJQ0lpSWlLaUJ0TnF0UWNsU1JvRFFCOGZIMi9yY29pb0VSZ1FFQkVSRVJGUm8xUU9DV3hkQ3hFMUhBTUNJaUlpSWlKcXRFb2hRUkdBSkZ2WFEwVDFKN2QxQVVSRVJFUkUxRHBvdGRxREFOcmJ1ZzRpYWhqMklDQWlJcUtXcGozcTl4NUdjYmNLYVlBT0FPd3FmVy9uNk9qWTllWTJQN2doSWlLYllrQkFSRVJFelpGZFFFREFYcVZTR1hycmdhQ2dvSzg2ZCs3OGZsMHZGQmdZK0ZWTjEybHFycTZ1WXdFSXQyc1RGQlQwbFp1YjIxOHE3VkoxNzk0OUhnQUNBZ0oyZE96WWNSNzQvb3lJaUd5RVNUVVJFUkUxUitVM2J0ellFQlFVdE8vS2xTdlBGeFlXL21nNWtKNmUvbVpnWU9DaGpJeU1LQUI1bFUveTgvUDcwc25KcVZ2bGZmYjI5bDZCZ1lGN1NrdExzeXJ2VDB4TWZMQVI5WGw2ZUhnOGZlUEdqUTJXSFFFQkFmK0pqWTIxQjFBR0FBcUZvcDlDb2ZETnk4dUx0bnp2NE9EUUtUOC8vOStWcnFNVEJFRU9RRWhPVG43ZTM5Ly9VMmRuNXorV2xKVDgzSWphaUlpSUdvUUJBUkVSRVRWTFJVVkYzeWNuSjQrVEpLbEFyVlliYnprc3FOWHFUTXMzbVptWkM2NWZ2NzRzTlRYMU9RRHc5dlorMzgzTjdlbms1T1FuakVaaktnQzR1Ym1OOHZMeW1wK1ltRGdRUUdranl5dHdjM043V2lhVHFiS3pzNnN0L083ZzRCRDh3QU1QZkp1UmtUSFRzcTl6NTg3L3lNek1uS1ZVS2tNRVFTalQ2WFJuQUxoSWttUjJkWFVkTFpmTE94aU54cFQ3N3JzdlhCQUVzYmk0K0pkRzFraEVSRlF2REFpSWlJaW8yWEZ3Y09qdTdPemNNeTh2NzJzQTBHcTFUcFVPZTJnMG1welkyTmdxM2ZsZFhWM0hkT3pZTWRMeXZiMjlmY2VBZ0lBWVVSUU5BT0RvNkJoWVZsYVdHeHdjZk1MU3BoRzlDRW92WGJvMHJudjM3aWRLUzB1djUrZm5iN01jY0haMjd1bnY3LzlqUmtiR2U3bTV1VnR1MXZha0lBaENRVUhCM3VEZzRGOTFPdDF2Z1lHQno0cWlXQWhBdU8rKysxNHdHbzJYeXNySzBuUTYzY25pNHVMRUJ0WkZSRVRVWUF3SWlJaUlxRGtTdmIyOS82RlNxWVpjdlhwMUdnRHpuVTRvS0NqWVUxQlFzT2NlMUdaUmVQbnk1VkdDSUpSVjNsbFNVcEtSbkp6OGdrNm5PMlRaNStIaE1jbkp5YWw3ejU0OUw1dE1waXRYcjE2ZGV2WHExU2tBcEI0OWVpUm1aR1RNTkpsTWx5dGRwdkpFaGtSRVJQY0VBd0lpSWlKcWRzeG1jMko4ZlB3QUh4K2ZaUUNjVUllQXdLSlBuejRGSnBPcDFqWFlGUXBGaUZhcnRid0hjbE1vRktyNjFPYm82TmpYMzkvL3E1cU9xZFhxa3ByMmE3VmFUd0RLbmoxN25rcExTM3NkUURrQWQ0VkNFU1JKa3VUbDVUVUxnTDJUazFPUW82T2pYMkZoNFhjMzJ4RVJFZDB6REFpSWlJaW91Y3BMUzB1YkJBQitmbjdiM2R6Y25xcDhzUEs4QkxjTVFRQnVUaFI0Sno0K1BoOTZlSGk4V0oraVltTmpoY3FQcDFBb2ZQejgvUFlvRklvUW85RjRQaU1qNCs5RlJVWDdiejNQejg5dnc0MGJOOWFiVEtZTDd1N3VFNzI5dlJjWWpjWkxBQ1NaVEtiS3k4dmJWbDVlbmk2VHlWeUtpNHVQMTZjbUlpS2lwc0NBZ0lpSWlKb3J1KzdkdTU5SlNFZ1lrcHFhT2lFMU5kV3kzME9qMGVUVUVBcFlKU1ltRHFqdFdKOCtmUW9zMjJscGFTK2xwYVc5MUpnaXZiMjkvNW1kbmIzSzE5ZDNhMnBxNmh0QlFVSFJTVWxKQXd3R1E0YWxqYnU3KzR0dWJtN2o4dlB6NERiQkFBQUFJQUJKUkVGVWhlRGc0Tjl5Y25KV256dDNMZ0FBUEQwOTMxSW9GRjJMaW9wK0RBZ0krRXFTSkJNREFpSWlzZ1VHQkVSRVJOUXNLUlNLZm5aMmR1MEIzS2p2dWNIQndTY0ZRVkJKa3FSRHhmc2RhNDhDbVV6bTNGUTFkdWpRNFYwN096dTMzTnpjTDMxOWZiY2FESWJmYzNKeVZ2djcreDlJU0VoNEZNQjFBREFhalJsWldWbUxEQWJEZWIxZWY5NXNObHVIUUJRV0ZoN3UwS0ZEUkZCUTBBT2lLSmFrcEtSTUJlQU40RnBUMVVsRVJGUVhNbHNYUUVSRVJGUVROemUzc01MQ3duMzFPU2NnSUNBNkx5L3ZpOFRFeEFHT2pvNytpWW1KQTBwS1NvN2s1dVorbVppWU9LQ2dvR0JYZm43K2wwRkJRWWNBdEd0TWZaNmVubTk1ZVhsRnBLZW5Ud1FnV3ZablpXVjlVRlJVZEtCWHIxNi9LeFNLL2dDZzAra09YcnQyYmJISlpEcWxVcWxDN3J2dnZ1Y3Q3WlZLWlZjSEJ3ZWZzckt5N09UazVHZWNuWjE3ZGUzYWRVZGphaU1pSW1vSTlpQWdJaUtpWnFsZHUzWi96c3JLV2x6WDlncUZ3c2ZSMGJGYmNuTHlNNVYyTzZTbnA4OVNLcFc5QVhpNHU3dS9FaDhmMzgzWDEvZXpidDI2N2I5dzRjSmcxSEcrZ2tvYzc3Ly8vcFZ1Ym03UEppWW1QbW8ybTYvZTJpQTlQZjN0c3JLeWpPRGc0S081dWJtYlNrdExjOTNkM1YrUUpNbFlVbEx5UzM1Ky9rNDNON2RSSFRwMG1DVUlnbjFtWnVZOFQwL1BONXljbkh4VktsV293V0E0WGMrYWlJaUlHbzBCQVJFUkVUVTdDb1hDUjZGUTlDNG9LRGprNWVVMXJWT25Uc3NxSDVja3lWUjVra0lBaUkrUEQ4M0l5SmdCUUFLQXZMeTg2RjY5ZXFXSW9tZ0FBSmxNcHJwMjdkcDhBTGh5NWNvYk4wT0Qrb1lEY0haMjdxOVNxUVpjdkhpeHI5bHN2bEpidTZ5c3JCVkZSVVdIMnJkdlA3YW9xQ2k2b0tCZ3ZXVmVncUNnb0Iva2Nubjc3T3pzVlhsNWVkRVZUMGt5ZGV2V0xVNFFCTHVMRnk4T3JXOWRSRVJFamNXQWdJaUlpSm9kUVJESzB0UFRwd01vdkg3OStqK3ZYNy8rejdxY1p6YWI0eTNiYVdscDRiZHBXcXJYNnh2MEtYMUpTY25SeE1URS9xZzByS0EyZXIzK2RFMlBrNVNVOUJRQVhlVjkyZG5acTdLenM3Y29sVXBIdlY2ZjJaRGFpSWlJR29NQkFSRVJFVFU3ZXIwK1U2L1hyN1oxSGJkUkxSeUlqWTBWNm5HK3JwYjl1WHE5dm1FVkVSRVJOUkluS1NRaUlpSWlJaUlpQmdSRVJFUkVSRVJFeElDQWlJaUlpSWlJaU1DQWdJaUlpSWlJaUlqQWdJQ0lpSWlJaUlpSXdGVU1xRzJUYXpTYUZ5UkplaFZBSDBFUVZMWXV5QWIwa2lURkE5aWsxV28zQWlpMWRVSFVwdGlyMWVwWEFMd3NDRUlQQUVwYkY5U0tHQ1JKU2hBRVliTWdDQitmUG4yYXY5dEVSRVIwUit4QlFHMlZYS1BSZkExZ2t5QUlEN1hSY0FBQWxJSWc5QlVFWWIxYXJkNEh3TjdXQlZHYllhOVdxL2NKZ3JCZUVJUytZRGpRMUJTQ0lJUUMrRWlTcE1PaG9hSDgzU1lpSXFJN1lnOENhcE0wR3MwTEFKNzA5L2ZIbkRsekVCUVVCQmNYRjF1WGRjK1ZsSlFnSlNVRksxYXNRRUpDd21OcXRYcTZWcXRkWnV1NnFQVlRxOVhUQlVGNHJIdjM3bmp2dmZmZzcrOFBaMmRuVzVmVmF1aDBPcVNtcGlJcUtncG56cHdaSkVuU2ZBQnpiVjBYRVJFUk5XL3NRVUJ0MHMxaEJaZ3padzdVYW5XYkRBY0F3Tm5aR2IxNjljTGN1UlgzRFlJZy9OWEdKVkViSVFqQ0JBQ1lPM2N1ZXZYcXhYQ2dpYWxVS3ZUbzBRT1JrWkdXWGVOc1dROFJFUkcxREF3SXFLM3FBd0JCUVVHMnJxTlo2TktsaTJYekFWdldRVzFLRUFEY2YvLzl0cTZqVmV2WXNhTmwwOWVXZFJBUkVWSEx3SUNBMmlUTG5BTnR0ZWZBclZRcTZ4UU1DbHZXUVcyS0FnQ1VTazQ5Y0RjcEZOWmZhU2RiMWtGRVJFUXRBd01DSWlJaUlpSWlJbUpBUUVSRVJFUkVSRVJjeGFERkNBME5WVXFTdEVPU0pEdXRWdnVFcmV1aDFrdWowVWkycm9HSWlJaUlpTzQ5QmdRdFFHaG9xRklVeGIyQ0lEd21DSUt0eXlFaUlpSWlJcUpXaUFGQk0rZm41K2NraXVJM2dpQThkbk5YbVUwTG9sWXZOamFXS1JUZGRleXBRa1JFUk5UOGNBNkNac3pQejgvSnpjMXRseUFJSXpuVE54RVJFUkVSRWQxTkRBaWFxY3JoZ0xPek03WnMyV0xya29pSWlJaUlpS2dWNHhDRFppZzBOTlJlRk1VZGdpQ01kSEp5d3VlZmZ3NWZYMTlibDBWRVJFUkVSRVN0R0hzUU5ETTN3NEZ2QkVFWTdlVGtoQysrK0FJQkFRRzJMb3Vha2N1WEwwTVVSVnVYMFZLMFIvMWU1eFIzcTVBRzZBREFydEwzZG82T2psMXZialBjYmFTU2toSmJsMEJFUkVUVTdEQWdhRjVrb2lodUZ3Umh0Rnd1eDVZdFcyb0tCd1JVM0RUd3EyRmY5NFFvaXREcGRNak96a1pCUVVHVll6dDI3TEJ1WjJkbjQvang0MVdPSHoxNkZKSlU4L3h0NTgrZlIzaDRPT0xqNDV1KzZKYkxMaUFnWUs5U3FReTk5VUJRVU5CWG5UdDNmcit1RndvTURQeXFwdXMwTlZkWDE3R28rRjJ1VlZCUTBGZHVibTUvcWJSTDFiMTc5M2dBQ0FnSTJOR3hZOGQ1YU1PdjRhSW9Zc1dLRlNndExiWHVPM3YyTFBidDIzZkhjOHZMeS9Ia2swOGlLeXVyM285ck1Canc2YWVmUWhSRmlLS0lyNy8rR3Rldlg3Y2V2M0RoQXNySzZqK1g3UG56NTNINTh1VnFkWDc3N2JmMXZoWVJFUkZSUS9GVHFPWkRwbGFyZHdpQ01FNHVsK1BMTDc5RVVGQlFUZTNzTkJvTlZ6Sm9JRW1TVG1pMTJvY2FlNTNjM0Z5ODl0cHJLQ3NyUTNsNU9jckx5MUZhV29xeXNqS0lvZ2k1WEE0bkp5Y29GQXFNR2pVSzRlSGgxblBYclZ1SFo1OTlGa0RGcDVoejU4N0YwcVZMTVdEQUFKdytmUnFyVnExQy8vNzk0ZWpvV09VeDA5TFNNRzNhTk15ZVBSdTlldlVDQUZ5L2ZoM3A2ZWtJRGIzcjk3VE5XZm1OR3pjMkJBVUY3YnR5NWNyemhZV0ZQMW9PcEtlbnZ4a1lHSGdvSXlNakNrQmU1WlA4L1B5K2RISnk2bFo1bjcyOXZWZGdZT0NlMHRMU0tuZU9pWW1KRHphaVBrOFBENCtuYjl5NHNjR3lJeUFnNEQreHNiSDJ1TGtxaVVLaDZLZFFLSHp6OHZLaUxkODdPRGgweXMvUC8zZWw2K2dFUVpBREVKS1RrNS8zOS9mLzFOblorWThsSlNVL042SzJGdXZNbVRNNGUvWXM3TzN0cmZzNmRPaUF5TWhJREI4K0hISjU5VDl2WThhTUFRQ1VsWldoc0xBUWt5ZFBydFptejU0OTFkcGJaR1ZsNFpkZmZzSCsvZnRSV2xxS2t5ZFB3dFhWRllNR0RiSzJXYnQyTFZRcUZSWXZYb3p2di84ZXk1WXRxN0YrZzhHQTA2ZFBXNy8vN0xQUDhOQkREeUV3TU5DNnoyUXlZY0dDQlJnMWF0U2RmaHhFUkVSRVRZSUJRZk53eDNCQUpwUEIzZDBkK2ZuNU5pcXg1Uk5GRVlJZ0RHeUthN203dTJQV3JGbm8yTEVqMnJkdkQzdDdlK3pjdVJNUFBQQUFCZ3dZWUcyM2ZQbHlhRFNhV3E4VEVCQ0F5TWhJM0xoeEErWGw1WWlLaXNLaVJZdXFoUU5Ycmx6Qm0yKytpU2xUcGlBc0xNeTZ2NkNnQUxObno4YThlZlB3OE1NUE44VlRhNUdLaW9xK1QwNU9IaWRKVW9GYXJUYmVjbGhRcTlXWmxtOHlNek1YWEw5K2ZWbHFhdXB6QU9EdDdmMittNXZiMDhuSnlVOFlqY1pVQUhCemN4dmw1ZVUxUHpFeGNTQ0FValJPZ1p1YjI5TXltVXlWblowZGRldEJCd2VINEFjZWVPRGJqSXlNbVpaOW5UdDMva2RtWnVZc3BWSVpJZ2hDbVU2bk93UEFSWklrczZ1cjYyaTVYTjdCYURTbTNIZmZmZUdDSUlqRnhjVy9OTExHRm1mUG5qMFlOV29VUm80Y1dlMVk1UnRxWjJkblJFZEhBNmpvc1hQaXhJbGFyemx3NFA5ZUhzeG1NeVpNbUlBbm4zd1NEZzRPK0wvLyt6OGNPblFJRGc0T2VQUE5OL0hlZSs5aDRjS0ZlT1NSUjdCNjlXcDA2dFFKNGVIaFdMeDRNVjU0NFFWOCt1bW5tRHg1TXY3ODV6L1grRmg5Ky9hMWJvdWlDSzFXaTRpSWlIci9ISWlJaUlpYUVnT0Naa0N0Vm04VEJHRWNBR3pkdXJYR25nT0NJT0RISDMrc3RwL3FycWsvWlkrUGo4ZUdEUnV3WnMwYUtKVktoSWFHNHAxMzNzR1dMVnZnNWVXRnp6NzdEQmN2WHNTMGFkTUEvTy9UU0wxZWp6Rmp4bURFaUJINDdydnZyTmViUDM4K09uVG9nSmt6Sys0VFkySmlJSlBKRUJzYml6bHo1bUQ2OU9rWU5teVl0YjBrU2ZEeDhjR2NPWE13YytaTXJGaXhBZzg5MU9qT0VTMk9nNE5EZDJkbjU1NTVlWGxmQTRCV3EzV3FkTmhEbzlIa3hNYkdWdW5PNytycU9xWmp4NDZSbHUvdDdlMDdCZ1FFeElpaWFBQUFSMGZId0xLeXN0emc0R0RyM1dRamVoR1VYcnAwYVZ6Mzd0MVBsSmFXWHMvUHo5OW1PZURzN056VDM5Ly94NHlNalBkeWMzTzMzS3p0U1VFUWhJS0NncjNCd2NHLzZuUzYzd0lEQTU4VlJiRVFnSERmZmZlOVlEUWFMNVdWbGFYcGRMcVR4Y1hGaVEyc3E4WEt5OHZEa1NOSE1HUEdERHp6ekROMVBxKzB0UFMyN1NzUFY1REw1Y2pMeThQRWlSTXhhOVlzUkVkSFkvSGl4UUNBeHg1N0RHRmhZZmo2NjYreGJ0MDZoSVdGV1hzRnViaTRJQ29xQ3M3T3puV3U2Ny8vL1MrS2k0dnhsNzlVakNneG04MllQWHMyUm93WVVlZHJFQkVSRVRVRkJnUTJwbGFydHd1QzhGY0EyTDU5TzdwMTYzYW5VNmlaQ0E4UFIxWldGcFl2WDQ2RkN4ZWllL2Z1ZVBYVlYzSHAwaVdjUDM4ZWh3OGZ4c2NmZjJ6dERiQm56eDZjUEhrU00yZk90SFpqbmpKbGl2VjZmZnYyclRaKyt0aXhZNGlJaUlCU3FjU2FOV3NRRlJVRm85R0lzckl5eUdReUtCUUtLSlZLK1BqNFlOYXNXZmpvbzQvUXAwK2ZlL2REYUI1RWIyL3ZmNmhVcWlGWHIxNmRCc0I4cHhNS0NncjJGQlFVN0xsVHV5WlVlUG55NVZHQ0lGUVpIbFJTVXBLUm5KejhnazZuTzJUWjUrSGhNY25KeWFsN3o1NDlMNXRNcGl0WHIxNmRldlhxMVNrQXBCNDllaVJtWkdUTU5KbE1sUWVyMzdPNU5acUx6WnMzQXdCVUtoVzBXaTBXTEZoUWE5dFZxMVpadSszYjI5dmo2NisvcnJWdDVSNEVNcGtNYjd6eEJweWRuYkY0OFdLODl0cHJlUDc1NTYzSFMwdEw0ZS92ajlMU1V2enBUMytDVXFtMEhxczhUS0F1OXUvZmo1ZGZmaGx2dlBFR0FHRHExS2x3ZDNlM0hsKzRjQ0dlZnZwcDlPelpzMTdYSlNJaUlxb3ZCZ1EycE5Gb3ZnREFjS0FGbXpselpwVlBIWmN1WFlyVHAwL0RaREpCclZiRHhjV2xTdnNEQnc0QXFCZ3lVSmVsSzN2MjdJbTVjK2VpYTlldWNIRnhnVktwaEVxbHFqWUVBUURXcjErUGJkdTJ0Ym1Bd0d3Mko4Ykh4dy93OGZGWkJzQUpkUWdJTFByMDZWTmdNcG1TYWp1dVVDaEN0RnF0NVhYU1RhRlFxT3BUbTZPalkxOS9mLyt2YWpxbVZxdHJuRVpmcTlWNkFsRDI3Tm56VkZwYTJ1c0F5Z0c0S3hTS0lFbVNKQzh2cjFrQTdKMmNuSUljSFIzOUNnc0x2N3ZacmsyNGN1VktsZDVVYXJXNnlyd0J0MU9mSGdSWHJsekI1czJib2RQcHNHWExGaWlWeW1xZjZJdWlpQzFidHVDbGwxNUNqeDQ5NE9IaGdaOSsrZ2tta3dtLy9mWWJBR0RRb0VHd3M2dWU0VmhXSXRIcjlkaTNieCtlZlBKSjY3SGs1T1FxSWNQQWdRTXhkZXBVaEllSFkrTEVpWFY2cmtSRVJFUU53WURBdGtZRFFQLysvUmtPdERDVlAybXN5N0VsUzVhZ2I5KytPSHYyTE1yS3loQVJFWUhaczJjak10TGF5eDJpS0ZySFV3OGFOQWh6NXN5QnE2dHJ0WW5TYXZQcXE2L0NiSzd6dlhGcms1ZVdsallKQVB6OC9MYTd1Yms5VmZsZzVYa0piaG1DQU55Y0tQQk9mSHg4UHZUdzhIaXhQa1hGeHNZS2xSOVBvVkQ0K1BuNTdWRW9GQ0ZHby9GOFJrYkczNHVLaXZiZmVwNmZuOStHR3pkdXJEZVpUQmZjM2QwbmVudDdMekFhalpjQVNES1pUSldYbDdldHZMdzhYU2FUdVJRWEZ4Ky85ZnpXTENZbUJtKzk5UlkrK09BREFMaHJQUWhTVWxMUXYzOS9oSVdGWWNpUUllalFvVU9ONStUbjUrUGJiNy9GeFlzWDBhOWZQd0JWNXhlNGRUSkNpOWRmcjhoMHZ2NzZhM1R1M0JuLzkzLy9oMm5UcGlFOVBSMkNJS0JUcDA3UTYvVUFnQkVqUnFCcjE2NllObTBhQ2dzTE1YWHExRnFmQXhFUkVWRmpNQ0N3b2JLeXNvZnQ3T3pPbkRwMVNoWVJFWUVQUC96UTFpVlJIZDA2MGRtK2ZmdXdmZnQySkNRa29GdTNicGcxYXhhQ2c0T3J0UG4wMDA4eGZQaHdiTnUyRFlzWEw4Yk9uVHVyRENtb2FZZ0JVREVlZWVEQWdiY2QwMXhTVW9JVEowNUFwYXJYQjl5dGlWMzM3dDNQSkNRa0RFbE5UWjJRbXBwcTJlK2gwV2h5YWdnRnJCSVRFd2ZVZHF4UG56N1dOU3JUMHRKZVNrdExlNmt4UlhwN2UvOHpPenQ3bGErdjc5YlUxTlEzZ29LQ29wT1NrZ1lZRElZTVN4dDNkL2NYM2R6Y3h1WG41d3ZCd2NHLzVlVGtyRDUzN2x3QUFIaDZlcjZsVUNpNkZoVVYvUmdRRVBDVkpFbW10aFlRUFAvODgyalhycDAxSUtodkQ0TGJCVzZWZXhBTUdUTEV1bTB5bVdvTkZnWU9IQWhYVjFkck9GQlhHelpVTEdxaFVxa3dlL1pzTEZxMENCY3VYTUJQUC8yRXh4NTdyRnA3UHo4L2JOMjZGY1hGeGZWNkhDSWlJcUw2WUVCZ1EvLzk3My9QOWU3ZHU0K2RuZDJabzBlUE1pUm9vYlpzMllMZHUzZmprMDgrUVZoWUdDSWpJekY5K25Rc1hMalEydDNmY29NUkhSMk5iZHUyNFE5LytBUG16cDFicjhjNWZQaHdqVjJWeTh2TDYzMXowdG9vRklwK2RuWjI3UUhjcU8rNXdjSEJKd1ZCVUVtU3BFUEZhNksxUjRGTUpxdjdUSE4zMEtGRGgzZnQ3T3pjY25OenYvVDE5ZDFxTUJoK3o4bkpXZTN2NzM4Z0lTSGhVUURYQWNCb05HWmtaV1V0TWhnTTUvVjYvWG16Mld3ZEFsRllXSGk0UTRjT0VVRkJRUStJb2xpU2twSXlGWUEzZ0d0TlZXZHoxNjVkdTJyN1Jvd1lBWVZDVVcyL3dXQ3dEa2ZZdFdzWHRtL2ZqdSsvL3g3VHBrM0QzcjE3Y2U3Y09iejMzbnZXSlJFUEhqeUl2WHYzWXZUbzBYZjNTYUJpcWRTNHVEaU1IejhlQURCKy9IaXNYYnNXNTgrZng4YU5HMnM4cDEyN2RqVStmeUlpSXFLbXdvREF4djc3My8rZVU2dlYvU1ZKT25YMDZGSFp6Smt6c1h6NThocmJidCsrSFFjUEhyekhGVkp0VWxKU3NIejVjdWoxZW16Y3VCSDMzWGNmZ0lvSnl0NS8vMzI4ODg0N0dERmlCTUxEdytIaDRZRWxTNWJBMWRYVmV2NnR5N05WSG1JQW9OcXFCVlE3TnplM3NNTEN3dXJkTDI0aklDQWdPaTh2NzR1clY2OU9EUWtKS1ltTGkzUHUwcVhMQnlhVEtTMG5KK2VqamgwN3ZtYzBHaThFQlFVZFNrcEtlaEpBVVVQcjgvVDBmTXZMeXlzaUtTbHBBQURSc2o4cksrc0R1VnplcFZldlhyOG5KU1dOTXhnTXAzUTYzVUdkVG5kUW9WQjBWcWxVZzUyZG5RZms1ZVY5RGdCS3BiS3JnNE9EajA2bk81YWFtdnFTczdQekh6dDE2dlNQaXhjdkRtNW9iYTFCZm41K2phdThXSVlNNkhRNnJGKy9IcnQzNzhhT0hUc3diZG8wakI0OUd2SHg4ZGk1Y3llZWZmWlp2UDc2NjRpSWlNQ01HVFBnN3U1ZWJkblEwYU5IVzRNRUM1UEpCQWNIaHhwckVrVVI1OCtmcjdYbVM1Y3VZZE9tVGRiZUFtUEdqTUdHRFJ2UXAwOGYrUGo0MU92NUV4RVJFVFVWQmdUTmdGYXIvZDBTRWh3OGVMREdrS0M4dkJ5clZxMkNKRWsycXJKMWtDU3AwWVAweThyS3NHREJBaHcrZkJqUFBmY2NKaytlWE8zR29WZXZYdGFoQkNOSGpzVEtsU3Z4eUNPUFZHbHo2M0NDMm9ZWTBKMjFhOWZ1ejFsWldZdnIybDZoVVBnNE9qcDJTMDVPcmp4am5VTjZldm9zcFZMWkc0Q0h1N3Y3Sy9IeDhkMThmWDAvNjlhdDIvNExGeTRNUmgzbks2akU4Zjc3NzEvcDV1YjJiR0ppNHFObXMvbnFyUTNTMDlQZkxpc3J5d2dPRGo2YW01dTdxYlMwTk5mZDNmMEZTWktNSlNVbHYrVG41KzkwYzNNYjFhRkRoMW1DSU5oblptYk84L1QwZk1QSnljbFhwVktGR2d5RzZnUGNxWXJvNkdnOCt1aWpVS2xVc0xlM1IxRlJFZHExYTRkWnMyWkJFQVJjdVhJRjhmSHhDQXdNeE5LbFN4RVRFMU1sSURoeDRnVGVmLzk5aElXRm9XL2Z2aWd0TGNYU3BVdmg0dUtDaUlpSUtvOWxtUWNrUER3Yy9mcjFnMXd1UjFaV0ZqcDI3R2h0STRvaWpoNDlpdTdkdXdPb0dOb1FGUlVGRnhjWEpDWW1ZdnIwNlJnNWNpUTZkKzVjNVpxaUtNSnNOamU0RjRGR28rRWZFTHJySkVuSzAycTE3bmR1U1VSRXpSRURnbVpDcTlYK0hoSVNNaGpBMFlNSEQ4cm16WnVIUllzV1ZXbGpDUWNrU1hyQ0JpVzJDb0lncERiMkduSzVISU1IRDhicnI3K09MbDI2MU5yT3k4c0xxMWV2UmtKQ1FyWDVDQm9pTEN5czBkZG9qUlFLaFk5Q29laGRVRkJ3eU12TGExcW5UcDJXVlQ0dVNaS3A4aVNGQUJBZkh4K2FrWkV4QTRBRUFIbDVlZEc5ZXZWS0VVWFJBQUF5bVV4MTdkcTErUUJ3NWNxVk4yNkdCdlVOQitEczdOeGZwVklOdUhqeFlsK3oyWHlsdG5aWldWa3Jpb3FLRHJWdjMzNXNVVkZSZEVGQndYckx2QVJCUVVFL3lPWHk5dG5aMmF2eTh2S2lLNTZTWk9yV3JWdWNJQWgyRnk5ZUhGcmZ1bG9iVVJScm5GdkFNcWZBc0dIRHJKLzBqeDgvSG1QSGpxMHlYRWVTSkV5Wk1nVnl1Unc5ZXZSQWp4NDlzSC8vZnF4ZnY5N2Fwcnk4SE1lT0hZT1RVOFYwRnJtNXVYQjNkOGRQUC8xa2JiTm56eDZjUFhzV3JxNnVDQThQeDVBaFExQlNVb0tubm5vS01wbXNTcjArUGo1WXZudzVFaE1UTVcvZVBIaDZlbUxyMXEyd3Q3ZEhURXdNdnZ2dU82U2twRUNwVk9LaGh4NkNKRWtRQkFIOSt2WER1blhybXZUblI5VEVTdS9jaElpSTZDN1FhRFNTUnFPUldnSkxyWGQ2VGlFaElRK3IxZXB5alVZalJVWkdXczh2S3l1elhJTi9lSnZBM2ZxL3MyalJvanUyR1R4NGNJMzdIM3p3d1JyM204MW1LVHc4WENvdkw2L3hlSGw1dVJRZUhpNlp6ZWE2RjFxRHV2NGZiVzZVU21VblQwL1B2OW02anR1UTNicmo1cys1cmdGdGJUTlB1aXVWeWs0TnJzckdHdnM3K000NzcxaTMzM3p6elJyYlRKMDZ0Y0hYYjR5aW9xSTZ0eTBwS1pFT0hqeDR4M2FpS0RhNG5wYjZ1MDJ0UTJ0OHIwWkVMVmR6ZjAxcURxOUQxZDY0a20zRnhjVWRseVJwc0NSSllreE1ET2JObTJmcmtxZ2VLaTliV0p1ZmYvNjV4djJXZGROdlpXOXZqMDJiTmxYNUJMSXltVXlHVFpzMndkN2V2dTZGdGlKNnZUNHpKeWRudGEzcnVBM3gxaDJ4c2JFQzZ0NGpRVmZML2x5OVhwL1o0S3BhdUtpb0tPdjIyclZyYTJ5emVyVnQvbHU0dUxqVXVhMUtwYXB4MVlKYkNZTFFtSktJaUlpSTZvUUJRVE1VRnhkM0hNQUlTMGp3ajMvOHc5WWxFUkVSRVJFUlVTdkhPUWlhS2ExV2UwaXRWbytRSk9uSC8vem5QekpSclBZaEpCRVJFUkVSRVZHVFlRK0Naa3lyMVI3Q3paNEVlL2Jzc1hVNVJFUkVSRVJFMUlxeEIwRXpwOVZxRDRXRWhJd0M4SzBnQ0RKSmt1enVlQkpSSTJnMG1oOXNYUU8xRFJLWGJTVWlJaUpxVmhnUXRBQnhjWEhmaDRTRWpBYXdGNERlMXZWUXF6ZkMxZ1ZRMjhDSjk0aUlpSWlhRndZRUxVUmNYRnhNbno1OWV0dFZYcnlicUFsSk45ZFpGMFZ4cksxcm9kWlBKcFB0dG5VTlJFUkVSRlFWQTRJVzVNeVpNL0cycm9GYUw4dW51WEZ4Y1p6d2d1NDZqVVpqNnhLSWlJaUk2QmFjcEpDSWlJaUlpSWlJR0JBUUVSRVJFUkVSRVFNQ2FydjBBRkJTVW1Mck9wb0Z2ZDQ2OTZYUmxuVlFtMklFQUlQQllPczZXaldqc2VKWFdwSWtrNDFMSVNJaW9oYUFBUUcxU1pJa3hRTkFTa3FLclV0cEZxNWR1d1lBa0NRcDJjYWxVQnRoK2IrV21abHA2MUphdGV6c2JNdm1WVnZXUVVSRVJDMERBd0pxcXpZQndJb1ZLM0Rod2dYb2REcGIxMk1UZXIwZWx5OWZ4c3FWS3kyN3ZyRmxQZFNtZkFNQUsxZXV4T1hMbHl2M1lxRW1ZREFZa0p5Y1hQbDNlNjh0NnlFaUlxS1dnYXNZVUp1azFXbzNxdFhxY1FrSkNZOU5tRERCMXVVMEY2Zk1adk5pV3hkQmJZUFpiRjdzNk9qNCtLKy8vdHIvbVdlZXNYVTVyWjIydUxoNHRxMkxJQ0lpb3VhUFBRaW9yU3JWYXJVakpVbjZPNEQvQW1pckE2R05raVFsU0pLMHlHUXlEWTZQanpmYnVpQnFHK0xqNDgwbWsybXdKRW1MSkVsS0FPZS9hR3BHQUlrQWxoUVZGUTFNU2tyaUhBUkVSRVIwUit4QlFHMVpxVmFyWFFaZ21hMExJV3FMYmdaUzgyOStFUkVSRVpHTnNRY0JFUkVSRVJFUkVURWdJQ0lpSWlJaUlpSUdCRVJFUkVSRVJFUUVCZ1JFUkVSRVJFUkVCQVlFUkVSRVJFUkVSQVFHQkVSRVJFUkVSRVFFQmdSRVJFUkVSRVJFQkFZRVJFUkVSRVJFUkFRR0JFUkVSRVJFUkVRRUJnUkVSRVJFUkVSRUJBWUVSRVJFUkVSRVJBUUdCRVJFUkVSRVJFUUVCZ1JFUkVSRVJFUkVCRUJ1NndLYVFtaG9xSzFMSUNJaUlxSmE4TDBhRVRVbmZFMnFYWXZ1UVNCSjBxKzJycUdlenRtNkFDSWlJcUo3aGUvVmlLZzVhU0d2U1h3ZElpSWlJaUlpSWlJaUlpSWlJaUlpSWlJaUlpSWlJaUlpSWlJaUlpSWlJaUlpSWlJaUlpSWlJaUlpSWlJaUlpSWlJaUlpSWlJaUlpSWlJaUlpSWlJaUlpSWlJaUlpSWlJaUlpSWlJaUlpSWlJaUlpSWlJaUlpSWlJaUlpSWlJaUlpSWlJaUlpSWlJaUlpSWlJaUlpSWlJaUlpSWlJaUlpSWlJaUlpSWlJaUlpSWlJaUlpSWlJaUlpSWlJaUlpSWlJaUlpSWlJaUlpSXFMbVJyQjFBVVJFUkVSRUxWMW9hS2k5SkVuekFZd0Q0QXZBeWNZbHRVcVNKSmtBWEFXd3Q3aTRlSFpTVXBMSjFqVVJ0U1lNQ0lpSWlJaUlHdUZtT0hBWXdDQmIxOUxHYUl1S2lnWXlKQ0JxT25KYkYwQkVSRVJFMUpKSmtqUUZ3S0RRMEZETW16Y1BucDZlY0hSMHRIVlpyWkxKWkVKZVhoNmlvcUp3NU1nUmRidDI3UllCbUducnVvaGFDNW10Q3lBaUlpSWlhdUVtQWtCRVJBUzZkT25DY09BdWNuUjBoTGUzTjk1NjZ5MEFnQ1JKWTIxY0VsR3J3b0NBaUlpSWlLaHhnZ0hBMTlmWDFuVzBHUjA3ZHJSczhvZE8xSVFZRUJBUkVSRVJOWTRDQUpSS3BhM3JhRE9jbkNybWdCUUVnZDAxaUpvUUF3SWlJaUlpSWlJaVlrQkFSRVJFUkVSRVJBd0lpSWlJaUlpSWlBZ01DSWlJaUlpSWlJZ0lEQWlJaUlpSWlJaUlDQXdJaUlpSWlJaUlpQWdNQ0lpSWlJaUlpSWdJREFpSWlJaUlpSWlJQ0F3SWlJaUlpSWlJaUFnTUNJaUlpSWlJYkU2bjB5RXNMQXk1dWJsVjlqL3l5Q00xdGo5OStuUzlIME1VUmV2Mmh4OStXT1hZUng5OWhPdlhyMWZaWnpLWnFweHpPNy85OWx1dHgzUTZIVWFPSEZtUFNvbklWdVMyTG9DSWlJaUlxSzA3Y2VJRTJyZHZEM2QzOXp1Mk5adk5XTE5tRFh4OGZCQVpHUW01WEk2K2ZmdWlVNmRPMWRvV0ZCVGc1NTkvQmdBTUhqd1l4NDRkQXdEczNMa1RFUkVSQUNyQ2hrT0hEbUhLbENsVnp0MjdkeThPSGp5SXBVdVg0dGxubjRWYy9yOWJoN0t5TWh3NGNBRGZmdnN0Um8wYWhaa3paK0x3NGNNMTFpdUtJckt6cyt2Mmd5QWltMkpBUUVSRVJFUmtZOTkvL3ozR2pCbFRwN1lPRGc3WXNHRURaczZjaVNOSGptRDQ4T0ZRS3BYWXMyZFB0YmExOVVDd0VFVVJVVkZSME9sMCtOT2YvbVRkNytYbGhjMmJONk80dUJoYnQyNEZBT3pidHcraUtFSW1rMkg0OE9FQWdIWHIxbUhVcUZGMXFudm8wS0hWOWcwYU5BaUxGaTJxMC9sRWRQY3hJQ0FpSWlJaXNxSHM3R3ljT25VS0N4Y3VySElUWFZoWUNBRG8zNzgvVkNvVkFNRGQzUjNidG0yREtJcFl0V29WWkxLS0VjTjZ2UjVQUGZWVXZSLzdrMDgrZ1Z3dXg3NTkrNUNXbG9hQWdBRHJNWlBKaEpkZmZobVNKQ0VtSmdZQU1HellzRnA3Q3R4SlE4OGpvbnVIQVFFUkVSRVJrUTF0M2JvVmNya2NMaTR1MXB2bzJOaFlyRjI3RmtsSlNmRDE5Y1htelp1dFljQ2VQWHV3WmNzV3JGaXhBa0ZCUVFBQXBWS0pYYnQyVmJ2MjdYb1FIRDkrSE51MmJjT1dMVnR3OWVwVnZQbm1tNWd3WVFJbVRweUlvcUlpUFBmY2M1Zy9mejRlZlBEQmVqMGZvOUZZWTY4Q1M2OERpMisvL1JaT1RrNy9icjhHQUFBUEcwbEVRVlQxdWpZUjNWME1DSWlJaUlpSWJDUTlQUjAvL3ZoanRmMDdkdXpBeUpFajhkRkhINkY3OSs0NGZ2dzQvdmpIUHdJQXhvd1pBNzFlanpmZWVNTjZrNjNYNitzOFJNR2lmLy8rK095enp4QVlHQWdBMkx4NU05NSsrMjJjUDM4ZVM1WXN3Zno1OHpGanhneHMyN2F0WHRjVlJSRjVlWG0zblVneE5EUzB6aE1nRWhFUkVSRVJFYlVJR28xRzBtZzBVa044OU5GSDBqZmZmQ01OSGp6WXV1L2N1WFBTc0dIREpKMU9KdzBlUEZnNmYvNjg5TUlMTDBpaUtGWTU5OGFORzlidGRldlcxWGo5anovKzJMcDk1c3daNi9iRER6OWNZL3ZpNG1KcDM3NTkxUjVqMkxCaGtpUkowdENoUTZ0OEh4WVdKa21TSkQzNjZLUFdjM1E2M1IxL0hocU5SdExwZExkdGN5ZVduN3V0Ly8ySldoUDJJQ0FpSWlJaXNwRy8vdld2Y0hkM3grclZxd0ZVckZDd2VQRml2UFRTUzFBcWxRQ0E0T0JndUxxNjR0Ly8vamYrK3RlL0FnRHk4dklRRXhPRGlSTW40czkvL2pQS3k4dnh6VGZmd01IQndYb2RCd2NIbU0xbVRKbzBDUURRdTNkdjYzS0RMaTR1dFM0OTZPRGdnTEN3TUFCQWNuSXlIQjBkQVFDU0pFRVFoRG8vdDF1SEZCQlI4OGVBZ0lpSWlJaklSbTVkMW5EWnNtVlFLcFhXSU1CaSt2VHBlUEhGRjlHNWMyY01IandZY1hGeE9IandJQ1pPbklpQ2dnSWNPM1lNanp6eUNBNGRPZ1FBMXUyQkF3ZFd1VTVCUVFGT25EaGhiV05aQXJIeWR1VnpWcTVjaVhmZWVRZEF4V1NLbnA2ZWQzeE9naURBMmRrWkJ3NGNxTFhOSTQ4OFVxK3dnWWp1RFptdEN5QWlJaUlpSW1ETm1qWDQvZmZmc1dUSkVqeisrT01ZUG53NGREb2RoZzhmanExYnQyTCsvUG1ZTTJjT3JsKy9qak5uemtDajBkelZldlI2UGRMUzB0QzdkMi84OE1NUE9ISGlCRXdtRS9MejgvSEREei9VZWw1K2ZqN2VmZmRkQU1Ebm4zK09qSXdNQU1EcTFhdFJWRlFFczltTUo1NTRBdVhsNVhlMWZpS3FQd1lFUkVSRVJFVE53Tml4WS9IcHA1K2lRNGNPT0hEZ0FBNGNPQUNWU29VREJ3NGdNaklTano3NktIYnYzZzB2THkrY1BIbnlyZ2NFWjg2Y1FkZXVYYUZRS0tEVDZiQng0MGI4NFE5L1FIaDRPREl6TXdFQSsvYnRxM2JleXBVcmNmWHFWUURBalJzM3NIdjNiZ0FWUXhTKy8vNTdPRGc0SUNjbkI1R1JrWGUxZmlLcVB3WUVSRVJFUkVUTlFKY3VYZURsNVhYYk51N3U3cmgrL1RxU2s1UGg3ZTJOb1VPSHdtQXdZT2pRb2REcGRCZzZkR2lWYmJQWmpLRkRoK0tMTDc3QThPSERZVGFiTVh6NDhDcTlFMjdkdHJRNWZ2dzROQm9OOHZMeU1IWHFWQXdkT2hTTEZ5L0doQWtUOE1vcnIrRENoUXN3bVV5NGNlTUc1UEtLa2NzeE1URzRkT2tTWG43NVpRREFzR0hEckwwTmhnMGJobDkrK1FWQXhaQ0preWRQNHQvLy92ZGQvSWtTRVJFUkVSRVIzVU9OV2NYQVl0ZXVYVFh1ajQ2T3JyWlBwOU5KUjQ0Y2FkVGoxY1hDaFF1bHc0Y1BTMDgrK2FTMGR1M2FLcXNvN04rL1gwcE9UcFllZXVnaGFjQ0FBZEtxVmFza1NaS2t6TXhNNmR5NWM5WjI1ZVhsVWtwS2lpUkpraVNLb3FUWDY2M0hqaDA3Sm1WbFpUVzRQcTVpUU5UME9ETUlFUkVSRVZFaldHNVNUNTgrYmV0UzdvcWlvaUswYTlmTzFtVlVFeG9hQ2dDSWpZM2xQUTFSRStFUUF5SWlJaUlpcWxWekRBZUk2TzVnUUVCRVJFUkVSRVJFREFpSWlJaUlpSWlJaUFFQkVSRVJFUkVSRVlFQkFSRVJFUkVSRVJHQkFRRVJFUkVSRVJFUmdRRUJFUkVSRVJFUkVZRUJBUkVSRVJFUkVSR0JBUUVSRVJFUlVXTVpBY0JnTU5pNmpqYkRhRFFDQUNSSk10bTRGS0pXaFFFQkVSRVJFVkVqU0pKMEVRRFMwdEpzWFVxYmNmMzZkY3ZtVlZ2V1FkVGFNQ0FnSWlJaUltb0VTWksrQUlEVnExY2pPenNiWnJQWjFpVzFXbWF6R1RkdTNNREhIMzlzMmJYWGx2VVF0VGFDclFzZ0lpS2kyNUtGaElTRXlXU3l2d0VZQ0tDZHJRdHFqU1JKS2hFRTRUZFJGRmZIeGNWOUM2RGMxalZSeTlHalJ3OEhCd2VIWTRJZzlMVjFMVzNNdWFLaW9nZVRrcEk0eklDb2lUQWdJQ0lpYXI1a0dvMW1JNENYYkYxSVd5SkowaDZ0VnZzMEdCSlFQZlRvMGNQQjBkRnhoU1JKb3dGMEVnVEIwZFkxdFVhU0pKa0ZRY2dDc0Q4dkwrL3QxTlJVbzYxckltcE5HQkFRRVJFMVUzMzY5SG5HenM1dWg0ZUhCMmJPbkFtMVdnMDNOemRibDlVcUZSWVc0dXpaczFpMmJCbXVYYnNHQUZOalkyUFgyTG91SWlJaUlpSWlJbWcwbWtNYWpVWTZlZktrUlBmR3VYUG5KSTFHSTJrMG10OXQvZTlQUkVSMHIzR1NRaUlpb3Vhckx3QUVCd2ZidW80Mnc4ZkhCd0FnU1JKLzZFUkUxT1l3SUNBaUltcStYQUNnZmZ2MnRxNmp6WEJ4Y1FFQUNJS2dzbkVwUkVSRTl4d0RBaUlpSWlJaUlpSmlRRUJFUkVSRVJFUkVEQWlJaUlpSWlJaUlDQXdJaUlpSWlJaUlpQWdNQ0lpSWlJaUlpSWdJREFpSWlJaUlpSWlJQ0F3SWlJaUlpSWlJaUFnTUNJaUlpSWlJaUlnSURBaUlpSWlJaUlpSUNBd0lpSWlJMmh5RHdkQ284MCtkT2dWSmtwcW9tZ29tazZsSnIwZEVSRVQxeDRDQWlJaW9sUXNORFVWNWVibjErNGlJQ0h6OTlkY052dDZiYjc0SlVSUnJQVjVlWGw3clYwM25pYUtJQ1JNbTROQ2hRdzJ1aVlpSWlCcFBidXNDaUlpSTZPN28yN2N2ZnZ2dHQvOXY3LzVDckNyN1BZQi90MXZuT09ib0lFSU9rV1FqS2NISWpHTTNGZGtmdkpEb21MNlVXSG9ocEVSLzdHSnlpbVJRS1RPYVVPbWl1ckNJeXN3YmU2SHNKWWVaMG94ZVRwaEpKemdha2tSYnMyaHdhREJQL3RublFwcTM3VGdxcDNPY2NENGZHUFphei9Pc3RYNXIzK3c5di8wOHYxWFI5dm5ubitmTEw3L01zODgrZTg1alpzNmNXYkcvWThlT2k3ck8xVmRmblo2ZW5peGV2RGpidG0wYmNPeU1HVE95YytmT2Z1M2QzZDFadVhKbFhuenh4WDU5R3pac3lLUkprM0xERFRkY01KWWtxYTJ0VFVkSHgwV05CUUQrUllJQUFDNVRaLzlhZitMRWlUei8vUE1wRm91Wk8zZHVSZCt0dDk2YTFhdFhwN2UzTjd0MzcwNXladWJCeGFpcHFjbldyVnZUMnRxYWFkT21aZUhDaFZtNGNHRy9jYlcxdFdscGFVbExTMHRLcFZKcWEydXpaY3VXM0gzMzNSazNibHlTTTRtQ3Q5OStPNDg4OGtoS3BWS3V1dXFxaXZ2cDdPeE1vVkRJMkxGais1MS96NTQ5bVRKbFNrYU5HblZSY1FNQWxTUUlBR0NJZVBubGw5UGQzWjBQUHZnZ25aMmRtVFJwVXBxYW1zNTd6TDU5KzdKMDZkSis3YmZmZm51U1pNdVdMVW5PMURVNGVQQmdwazJibGlRNWN1Ukl2MS94WjgyYTFiZDkzMzMzNWQxMzM4MHZ2L3lTeFlzWHA3R3hNUk1tVE1oNzc3MlhPWFBtNU5TcFUxbTBhRkc2dXJyNlhYdnQycldwcXFwS1cxdGJSb3dZa1NRNWNPQkFIbnZzc2F4ZnYvNmlFeHNBUUNVSkFnQVlBcjc2NnF1ODhjWWJXYnQyYmNhT0hadHAwNmFsdGJVMTdlM3RxYSt2SC9DNEtWT205RnRtME56Y25LNnVyaFNMeGI2Mmp6NzZLRGZlZUdQZmZrOVB6emxuRWZ4UmRYVjFHaG9hVWlxVnNuZnYzdlQyOXFhbXBpYTF0YlhuTFZxNGF0V3FQUEhFRTNuNDRZZXpidDI2bkQ1OU9zdVhMOCtTSlVza0J3RGdUNUFnQUlBaG9LR2hJUnMzYmt4alkyT1NaUExreVdsdmI4L3g0OGN2ZUd5cFZFcXhXTXlFQ1JNR0hIUDk5ZGZudGRkZXk2T1BQcHBpc1ppMWE5Zm1qanZ1cUJoemRoSEMvZnYzNTlOUFA4Mjk5OTZiNXVibUZBcUYvUHp6ejltNmRXdE9uanc1NExWR2poeVpkZXZXWmVYS2xYbmdnUWN5ZXZUb05EVTFaZEdpUlJlOEZ3QmdZQklFQURCRU5EWTJwcm01dVdLOS83aHg0OUxkM2QxWGR5RDUxL0tCMzczLy92czVkT2hRVnE5ZVBlQzVyN25tbXRUWDEyZlhybDE1OWRWWGMrTEVpV3pjdUxIZnVEZmZmRE92di81NnJyMzIycXhac3liSm1ka05odzRkeWhWWFhORlhXK0JDUlFhTHhXTGEydG95ZCs3Y2ZQdnR0MmxyYTd1NE53RUFHSkRISEFMQUVGSlZWWldPam81MGRIUmsyTEJoZmE5LzFOWFZWYkgyZjhHQ0JmbjQ0NDlUS3BYT2UrNkdob1o4ODgwMytlbW5uN0pwMDZiTW1ERWptemR2enJKbHkzTGRkZGRsOCtiTk9YTGtTSkl6U3hCT25qelo5M2Y4K1BHTUhEbXlvcTIydG5iQWF4MDdkaXpMbGkxTGZYMTk1czJibDZWTGwrYkFnUU4vNHAwQkFNd2dBQURPYTh5WU1aay9mMzRPSGp4WThWU0JzeDA5ZWpTalI0OU9rZ3diTml3MU5UVTVldlJvMnR2Yjg5UlRUMVdNL2ZISEg3TnIxNjZjT25VcTk5eHpUOTU1NTUxTW5EZ3huM3p5U2QvU2hKdHZ2dm1jMXltVlNsbStmSG5xNnVyeTNIUFBaY1NJRVJrK2ZIaVdMRm1TbDE1NktWT25UdjAvdW5NQUdGck1JQUFBTHVpaGh4N0tUVGZkZE02K2NybWNPKys4TTl1M2IrOTdVa0Y3ZTN0Mjd0eVoyYk5uWjlTb1VkbXdZY001ajMzbGxWZlMxTlNVeVpNbjU5aXhZOW13WVVNKy9QRERBZU00Y09CQTdyLy8va3lmUGozdDdlMTlUekZvYVduSnJGbXowdHJhZXQ3NkJRREF3TXdnQUFBcXpKdzVjOEMrdzRjUHAxZ3NWaXhMS0JRSzJiWnRXOFc0NWN1WEowbm16Sm1UdDk1NjY1em4rdlhYWDdOcDA2YlUxTlJrM3J4NXFhNnVUbDFkWGRhdFc5ZFhUUEZzOWZYMWVlR0ZGekpqeG94K2ZVOCsrV1MrLy83N0RCL3U2dzBBL0cvNEJBV0F5OVFmQ3cvKzdyZmZmc3ZzMmJPVEpPUEhqOC9zMmJOeit2VHB2djRGQ3hiazhjY2ZUNUpzMmJLbHIzM0ZpaFhadm4xN0NvVkM3cnJycmhRS2hZdU80L1RwMHhrMmJGaDZlM3NyRWd2VjFkWHA3T3hNZFhWMXhmaDkrL1psekpneC9jNVRWVlhWRi91RmJOMjZOWFYxZFJjZEl3QWdRUUFBbDcxVnExYjEvV08rZnYzNjNITExMUlg5TzNiczZOditQVG1RSlBQbnorL2JYck5tVFo1NTVwbVV5K1YrUlExSGpScFZzVjhzRnZ1MnAwNmRtcSsvL2pyTGxpMUxzVmpNbkRsektzYWVuUnhJemp4ZDRjRUhIOHh0dDkxVzBmN1paNStkOXo0QmdEL240dFAvQU1BbE5YMzY5SEp5N3BrQS9QOXBibTVPa256eHhSZStKd0V3cENoU0NBQUFBRWdRQUFBQUFCSUVBQUFBUUNRSUFBQUFnRWdRQUFBQUFKRWdBQUFBQUNKQkFBQUFBRVNDQUFBQUFJZ0VBUUQ4bGYyU0pEMDlQWU1keDVEUjI5dWJKQ21YeThjR09SUUF1T1FrQ0FEZ0w2cGNMbitSSlB2Mzd4L3NVSWFNNzc3N0xrbFNLQlQrYTVCREFZQkxyampZQVFBQTUxWlhWL2ZmaFVMaGI3dDM3ODdFaVJOVFUxT1Q2dXJxd1E3cnN0VFQwNU85ZS9mbTZhZWYvbjNHeHZPSER4Lys1MkRIQlFDWFVtR3dBd0FBQmxSc2FtcDZzMUFvTEJqc1FJYVNjcm44anoxNzl2eDdrcE9ESFFzQVhFcG1FQURBWDFmNWh4OSsrUHVWVjE3NW40VkNZWHlTOFVuK2JiQ0R1aHlWeStYZVFxSHdIMGxXN05telowVWtCd0FBQUFBQUFBQUFBQUFBQUFBQUFBQUFBQUFBQUFBQUFBQUFBQUFBQUFBQUFBQUFBQUFBQUFBQUFBQUFBQUFBQUFBQUFBQUFBQUFBQUFBQUFBQUFBQUFBQUFBQUFBQUFBQUFBQUFBQUFBQUFBQUFBQUFBQUFBQUFBQUFBQUFBQUFBQUFBQUFBQUFBQUFBQUFBQUFBQUFBQUFBQUFBQUFBQUFBQUFBQUE0R3ovQTcxRzltSUZZSVRTQUFBQUFFbEZUa1N1UW1DQyIsCiAgICJUaGVtZSIgOiAiIiwKICAgIlR5cGUiIDogImZsb3ciLAogICAiVmVyc2lvbiIgOiAiNTAiCn0K"/>
    </extobj>
  </extobjs>
</s:customData>
</file>

<file path=customXml/itemProps1.xml><?xml version="1.0" encoding="utf-8"?>
<ds:datastoreItem xmlns:ds="http://schemas.openxmlformats.org/officeDocument/2006/customXml" ds:itemID="{E7A23177-A0A1-4AA8-A2D5-7A735F5EA5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街道人员安排表11.5调整版)</vt:lpstr>
      <vt:lpstr>采样点临时网格组</vt:lpstr>
      <vt:lpstr>采样点布局图</vt:lpstr>
      <vt:lpstr>物资清单8.12</vt:lpstr>
    </vt:vector>
  </TitlesOfParts>
  <Company>其他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xls2001</dc:creator>
  <cp:lastModifiedBy>bear</cp:lastModifiedBy>
  <dcterms:created xsi:type="dcterms:W3CDTF">2021-08-10T04:45:00Z</dcterms:created>
  <dcterms:modified xsi:type="dcterms:W3CDTF">2021-11-29T03:44:30Z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FEF65D5628344BDAA0E26E0ACB00387E</vt:lpwstr>
  </property>
  <property fmtid="{D5CDD505-2E9C-101B-9397-08002B2CF9AE}" pid="3" name="KSOProductBuildVer">
    <vt:lpwstr>2052-10.8.2.6837</vt:lpwstr>
  </property>
</Properties>
</file>