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0"/>
  </bookViews>
  <sheets>
    <sheet name="办公室" sheetId="2" r:id="rId1"/>
    <sheet name="党群工作部" sheetId="3" r:id="rId2"/>
    <sheet name="改革发展局" sheetId="18" r:id="rId3"/>
    <sheet name="科技创新局" sheetId="19" r:id="rId4"/>
    <sheet name="财政局" sheetId="4" r:id="rId5"/>
    <sheet name="公共服务局" sheetId="8" r:id="rId6"/>
    <sheet name="规划和自然资源局" sheetId="9" r:id="rId7"/>
    <sheet name="建设局" sheetId="10" r:id="rId8"/>
    <sheet name="生态环境局" sheetId="11" r:id="rId9"/>
    <sheet name="市场监管局" sheetId="12" r:id="rId10"/>
    <sheet name="综合执法局" sheetId="17" r:id="rId11"/>
    <sheet name="附件4-高新区本级资金项目自评表 (2)" sheetId="16" state="hidden" r:id="rId12"/>
    <sheet name="附件3-市对高新区转移支付绩效自评表 (市监)" sheetId="15" state="hidden" r:id="rId13"/>
    <sheet name="附件3-市对高新区转移支付绩效自评表（农业）" sheetId="14" state="hidden" r:id="rId14"/>
    <sheet name="附件2-中央转移支付绩效自评表" sheetId="13" state="hidden" r:id="rId15"/>
    <sheet name="附件4-高新区本级资金项目自评表" sheetId="7" state="hidden" r:id="rId16"/>
    <sheet name="附件3-市对高新区转移支付绩效自评表" sheetId="6" state="hidden" r:id="rId17"/>
    <sheet name="综合执法局-附件1-部门整体支出绩效自评表 " sheetId="5" state="hidden" r:id="rId18"/>
  </sheets>
  <definedNames>
    <definedName name="_xlnm.Print_Area" localSheetId="2">改革发展局!$A$1:$K$35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<sst xmlns="http://schemas.openxmlformats.org/spreadsheetml/2006/main" count="1495" uniqueCount="511">
  <si>
    <t>附件2</t>
  </si>
  <si>
    <t xml:space="preserve">部门整体支出绩效自评表 </t>
  </si>
  <si>
    <t>（2021年度）</t>
  </si>
  <si>
    <t>部门（单位）名称</t>
  </si>
  <si>
    <t>党工委管委会办公室</t>
  </si>
  <si>
    <t>联系人及电话</t>
  </si>
  <si>
    <t>谢紫君，68601972</t>
  </si>
  <si>
    <t>项目资金（万元）</t>
  </si>
  <si>
    <t>全年预算数（A）</t>
  </si>
  <si>
    <t>全年执行数（B）</t>
  </si>
  <si>
    <t>预算执行率（B/A)</t>
  </si>
  <si>
    <t>执行率得分</t>
  </si>
  <si>
    <t>年度总体目标</t>
  </si>
  <si>
    <t>年初设定目标</t>
  </si>
  <si>
    <t>全年实际完成情况</t>
  </si>
  <si>
    <t>根据办公室职能职责完成相关工作，保障党工委管委会及办公室的正常运转。</t>
  </si>
  <si>
    <t>绩效指标</t>
  </si>
  <si>
    <t>一级
指标</t>
  </si>
  <si>
    <t>二级指标</t>
  </si>
  <si>
    <t>三级指标</t>
  </si>
  <si>
    <t>年度指标值</t>
  </si>
  <si>
    <t>全年完成值</t>
  </si>
  <si>
    <t>未完成原因和改进措施</t>
  </si>
  <si>
    <t>得分系数</t>
  </si>
  <si>
    <t>权重</t>
  </si>
  <si>
    <t>指标得分</t>
  </si>
  <si>
    <t>共性指标（权重30分，必填项不可更改）</t>
  </si>
  <si>
    <t>投
入
指
标</t>
  </si>
  <si>
    <t>预算配置</t>
  </si>
  <si>
    <t>财政供养人员控制率</t>
  </si>
  <si>
    <t>≤100%</t>
  </si>
  <si>
    <t>-</t>
  </si>
  <si>
    <t>“三公经费”变动率</t>
  </si>
  <si>
    <t>≤0</t>
  </si>
  <si>
    <t>＞4</t>
  </si>
  <si>
    <t>预留部分因公出国经费及车辆购置费用未使用</t>
  </si>
  <si>
    <t>基础信息完善</t>
  </si>
  <si>
    <t>完整</t>
  </si>
  <si>
    <t>过
程
指
标</t>
  </si>
  <si>
    <t>预算执行</t>
  </si>
  <si>
    <t>预算完成率</t>
  </si>
  <si>
    <t>≥100%</t>
  </si>
  <si>
    <t>预算调整率</t>
  </si>
  <si>
    <t>≤3%</t>
  </si>
  <si>
    <t>结转结余率</t>
  </si>
  <si>
    <t>≤5%</t>
  </si>
  <si>
    <t>公用经费控制率</t>
  </si>
  <si>
    <t>“三公经费”控制率</t>
  </si>
  <si>
    <t>政府采购执行率</t>
  </si>
  <si>
    <t>95%-105%</t>
  </si>
  <si>
    <t>预算管理</t>
  </si>
  <si>
    <t>管理制度健全性</t>
  </si>
  <si>
    <t>健全</t>
  </si>
  <si>
    <t>资金使用合规性</t>
  </si>
  <si>
    <t>合规</t>
  </si>
  <si>
    <t>预决算信息公开性</t>
  </si>
  <si>
    <t>公开</t>
  </si>
  <si>
    <t>资产管理</t>
  </si>
  <si>
    <t>资产管理安全</t>
  </si>
  <si>
    <t>安全</t>
  </si>
  <si>
    <t>固定资产利用率</t>
  </si>
  <si>
    <t>≥90%</t>
  </si>
  <si>
    <t>个性指标（权重60分，部门（单位）根据职能职责及实际情况填报）</t>
  </si>
  <si>
    <t>产
出
指
标</t>
  </si>
  <si>
    <t>职责履行</t>
  </si>
  <si>
    <t>以不高于市场价格支付物业费及房租等费用</t>
  </si>
  <si>
    <t>≤市场价</t>
  </si>
  <si>
    <t>公文运转及保密工作质量</t>
  </si>
  <si>
    <t>好</t>
  </si>
  <si>
    <t>政务公开工作质量</t>
  </si>
  <si>
    <t>完成上级及党工委管委会各项交办任务</t>
  </si>
  <si>
    <t>效
益
指
标</t>
  </si>
  <si>
    <t>经济效益</t>
  </si>
  <si>
    <t>各类固定资产、无形资产正常使用</t>
  </si>
  <si>
    <t>社会效益</t>
  </si>
  <si>
    <t>保障党工委管委会机关正常运转</t>
  </si>
  <si>
    <t>服务对象满意度</t>
  </si>
  <si>
    <t>公众及党工委管委会机关工作人员对办公室工作满意程度</t>
  </si>
  <si>
    <t>≥95%</t>
  </si>
  <si>
    <t>自评总分</t>
  </si>
  <si>
    <t>说明</t>
  </si>
  <si>
    <t>无</t>
  </si>
  <si>
    <t>备注：各类指标必须与绩效目标表或绩效监控表保持一致，中期有所调整的，以调整后的为准。</t>
  </si>
  <si>
    <r>
      <rPr>
        <sz val="16"/>
        <color indexed="8"/>
        <rFont val="方正小标宋_GBK"/>
        <charset val="134"/>
      </rPr>
      <t>部门整体支出绩效自评表</t>
    </r>
    <r>
      <rPr>
        <sz val="16"/>
        <color indexed="8"/>
        <rFont val="Times New Roman"/>
        <charset val="134"/>
      </rPr>
      <t xml:space="preserve"> </t>
    </r>
  </si>
  <si>
    <r>
      <rPr>
        <sz val="11"/>
        <color theme="1"/>
        <rFont val="方正仿宋_GBK"/>
        <charset val="134"/>
      </rPr>
      <t>（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方正仿宋_GBK"/>
        <charset val="134"/>
      </rPr>
      <t>年度）</t>
    </r>
  </si>
  <si>
    <r>
      <rPr>
        <sz val="12"/>
        <color theme="1"/>
        <rFont val="方正仿宋_GBK"/>
        <charset val="134"/>
      </rPr>
      <t>部门（单位）名称</t>
    </r>
  </si>
  <si>
    <r>
      <rPr>
        <sz val="12"/>
        <color theme="1"/>
        <rFont val="方正仿宋_GBK"/>
        <charset val="134"/>
      </rPr>
      <t>党群工作部</t>
    </r>
  </si>
  <si>
    <r>
      <rPr>
        <sz val="12"/>
        <color theme="1"/>
        <rFont val="方正仿宋_GBK"/>
        <charset val="134"/>
      </rPr>
      <t>联系人及电话</t>
    </r>
  </si>
  <si>
    <r>
      <rPr>
        <sz val="12"/>
        <color theme="1"/>
        <rFont val="方正仿宋_GBK"/>
        <charset val="134"/>
      </rPr>
      <t>庞钠</t>
    </r>
    <r>
      <rPr>
        <sz val="12"/>
        <color theme="1"/>
        <rFont val="Times New Roman"/>
        <charset val="134"/>
      </rPr>
      <t xml:space="preserve"> 68602651</t>
    </r>
  </si>
  <si>
    <r>
      <rPr>
        <sz val="12"/>
        <color theme="1"/>
        <rFont val="方正仿宋_GBK"/>
        <charset val="134"/>
      </rPr>
      <t>项目资金（万元）</t>
    </r>
  </si>
  <si>
    <r>
      <rPr>
        <sz val="12"/>
        <color theme="1"/>
        <rFont val="方正仿宋_GBK"/>
        <charset val="134"/>
      </rPr>
      <t>全年预算数（</t>
    </r>
    <r>
      <rPr>
        <sz val="12"/>
        <color theme="1"/>
        <rFont val="Times New Roman"/>
        <charset val="134"/>
      </rPr>
      <t>A</t>
    </r>
    <r>
      <rPr>
        <sz val="12"/>
        <color theme="1"/>
        <rFont val="方正仿宋_GBK"/>
        <charset val="134"/>
      </rPr>
      <t>）</t>
    </r>
  </si>
  <si>
    <r>
      <rPr>
        <sz val="12"/>
        <color theme="1"/>
        <rFont val="方正仿宋_GBK"/>
        <charset val="134"/>
      </rPr>
      <t>全年执行数（</t>
    </r>
    <r>
      <rPr>
        <sz val="12"/>
        <color theme="1"/>
        <rFont val="Times New Roman"/>
        <charset val="134"/>
      </rPr>
      <t>B</t>
    </r>
    <r>
      <rPr>
        <sz val="12"/>
        <color theme="1"/>
        <rFont val="方正仿宋_GBK"/>
        <charset val="134"/>
      </rPr>
      <t>）</t>
    </r>
  </si>
  <si>
    <r>
      <rPr>
        <sz val="12"/>
        <color theme="1"/>
        <rFont val="方正仿宋_GBK"/>
        <charset val="134"/>
      </rPr>
      <t>预算执行率（</t>
    </r>
    <r>
      <rPr>
        <sz val="12"/>
        <color theme="1"/>
        <rFont val="Times New Roman"/>
        <charset val="134"/>
      </rPr>
      <t>B/A)</t>
    </r>
  </si>
  <si>
    <r>
      <rPr>
        <sz val="12"/>
        <color theme="1"/>
        <rFont val="方正仿宋_GBK"/>
        <charset val="134"/>
      </rPr>
      <t>执行率得分</t>
    </r>
  </si>
  <si>
    <r>
      <rPr>
        <sz val="12"/>
        <color theme="1"/>
        <rFont val="方正仿宋_GBK"/>
        <charset val="134"/>
      </rPr>
      <t>年度总体目标</t>
    </r>
  </si>
  <si>
    <r>
      <rPr>
        <sz val="12"/>
        <color theme="1"/>
        <rFont val="方正仿宋_GBK"/>
        <charset val="134"/>
      </rPr>
      <t>全年实际完成情况</t>
    </r>
  </si>
  <si>
    <t>负责组织、干部、机构编制、人事人才、非公党建、统战侨台、群团建设、离退休人员管理、机关党建等工作</t>
  </si>
  <si>
    <t>稳妥有序开展“七一表彰”，颁发“光荣在党50年”纪念章，分级慰问老党员、困难党员。“金凤凰”人才支持政策正式执行兑现，直管园人才总量增至11.64万人。党工委选人用人“一报告两评议”满意度连续2年高于全市平均水平。分级分类开展处干班、科干班等专题培训6期，线上线下举办专题培训讲座19期。圆满完成中央统战部、中国侨联考察，成功举办创业中华·华侨论坛、全国台企联暨澳门台商走进科学城、海峡两岸记者行等活动。</t>
  </si>
  <si>
    <r>
      <rPr>
        <sz val="12"/>
        <color theme="1"/>
        <rFont val="方正仿宋_GBK"/>
        <charset val="134"/>
      </rPr>
      <t>绩效指标</t>
    </r>
  </si>
  <si>
    <r>
      <rPr>
        <sz val="12"/>
        <color theme="1"/>
        <rFont val="方正仿宋_GBK"/>
        <charset val="134"/>
      </rPr>
      <t>一级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指标</t>
    </r>
  </si>
  <si>
    <r>
      <rPr>
        <sz val="12"/>
        <color theme="1"/>
        <rFont val="方正仿宋_GBK"/>
        <charset val="134"/>
      </rPr>
      <t>二级指标</t>
    </r>
  </si>
  <si>
    <r>
      <rPr>
        <sz val="12"/>
        <color theme="1"/>
        <rFont val="方正仿宋_GBK"/>
        <charset val="134"/>
      </rPr>
      <t>三级指标</t>
    </r>
  </si>
  <si>
    <r>
      <rPr>
        <sz val="12"/>
        <color theme="1"/>
        <rFont val="方正仿宋_GBK"/>
        <charset val="134"/>
      </rPr>
      <t>年度指标值</t>
    </r>
  </si>
  <si>
    <r>
      <rPr>
        <sz val="12"/>
        <color theme="1"/>
        <rFont val="方正仿宋_GBK"/>
        <charset val="134"/>
      </rPr>
      <t>全年完成值</t>
    </r>
  </si>
  <si>
    <r>
      <rPr>
        <sz val="12"/>
        <color theme="1"/>
        <rFont val="方正仿宋_GBK"/>
        <charset val="134"/>
      </rPr>
      <t>未完成原因和改进措施</t>
    </r>
  </si>
  <si>
    <r>
      <rPr>
        <sz val="12"/>
        <color theme="1"/>
        <rFont val="方正仿宋_GBK"/>
        <charset val="134"/>
      </rPr>
      <t>得分系数</t>
    </r>
  </si>
  <si>
    <r>
      <rPr>
        <sz val="12"/>
        <color theme="1"/>
        <rFont val="方正仿宋_GBK"/>
        <charset val="134"/>
      </rPr>
      <t>权重</t>
    </r>
  </si>
  <si>
    <r>
      <rPr>
        <sz val="12"/>
        <color theme="1"/>
        <rFont val="方正仿宋_GBK"/>
        <charset val="134"/>
      </rPr>
      <t>指标得分</t>
    </r>
  </si>
  <si>
    <r>
      <rPr>
        <b/>
        <sz val="12"/>
        <color theme="1"/>
        <rFont val="方正楷体_GB2312"/>
        <charset val="134"/>
      </rPr>
      <t>共性指标（权重</t>
    </r>
    <r>
      <rPr>
        <b/>
        <sz val="12"/>
        <color theme="1"/>
        <rFont val="Times New Roman"/>
        <charset val="134"/>
      </rPr>
      <t>30</t>
    </r>
    <r>
      <rPr>
        <b/>
        <sz val="12"/>
        <color theme="1"/>
        <rFont val="方正楷体_GB2312"/>
        <charset val="134"/>
      </rPr>
      <t>分，必填项不可更改）</t>
    </r>
  </si>
  <si>
    <r>
      <rPr>
        <sz val="12"/>
        <rFont val="方正仿宋_GBK"/>
        <charset val="134"/>
      </rPr>
      <t>投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入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标</t>
    </r>
  </si>
  <si>
    <r>
      <rPr>
        <sz val="12"/>
        <rFont val="方正仿宋_GBK"/>
        <charset val="134"/>
      </rPr>
      <t>预算配置</t>
    </r>
  </si>
  <si>
    <r>
      <rPr>
        <sz val="12"/>
        <color theme="1"/>
        <rFont val="方正仿宋_GBK"/>
        <charset val="134"/>
      </rPr>
      <t>财政供养人员控制率</t>
    </r>
  </si>
  <si>
    <r>
      <rPr>
        <sz val="12"/>
        <color theme="1"/>
        <rFont val="方正仿宋_GB2312"/>
        <charset val="134"/>
      </rPr>
      <t>“三公经费”</t>
    </r>
    <r>
      <rPr>
        <sz val="12"/>
        <color theme="1"/>
        <rFont val="方正仿宋_GBK"/>
        <charset val="134"/>
      </rPr>
      <t>变动率</t>
    </r>
  </si>
  <si>
    <r>
      <rPr>
        <sz val="12"/>
        <color theme="1"/>
        <rFont val="方正仿宋_GBK"/>
        <charset val="134"/>
      </rPr>
      <t>基础信息完善</t>
    </r>
  </si>
  <si>
    <r>
      <rPr>
        <sz val="12"/>
        <rFont val="方正仿宋_GBK"/>
        <charset val="134"/>
      </rPr>
      <t>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程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标</t>
    </r>
  </si>
  <si>
    <r>
      <rPr>
        <sz val="12"/>
        <rFont val="方正仿宋_GBK"/>
        <charset val="134"/>
      </rPr>
      <t>预算执行</t>
    </r>
  </si>
  <si>
    <r>
      <rPr>
        <sz val="12"/>
        <color theme="1"/>
        <rFont val="方正仿宋_GBK"/>
        <charset val="134"/>
      </rPr>
      <t>预算完成率</t>
    </r>
  </si>
  <si>
    <r>
      <rPr>
        <sz val="9"/>
        <color theme="1"/>
        <rFont val="方正仿宋_GBK"/>
        <charset val="134"/>
      </rPr>
      <t>主要原因为金凤凰人才政策资金的使用有调整</t>
    </r>
  </si>
  <si>
    <r>
      <rPr>
        <sz val="12"/>
        <color theme="1"/>
        <rFont val="方正仿宋_GBK"/>
        <charset val="134"/>
      </rPr>
      <t>预算调整率</t>
    </r>
  </si>
  <si>
    <r>
      <rPr>
        <sz val="12"/>
        <color theme="1"/>
        <rFont val="方正仿宋_GBK"/>
        <charset val="134"/>
      </rPr>
      <t>结转结余率</t>
    </r>
  </si>
  <si>
    <r>
      <rPr>
        <sz val="12"/>
        <color theme="1"/>
        <rFont val="方正仿宋_GBK"/>
        <charset val="134"/>
      </rPr>
      <t>公用经费控制率</t>
    </r>
  </si>
  <si>
    <r>
      <rPr>
        <sz val="12"/>
        <color theme="1"/>
        <rFont val="方正仿宋_GB2312"/>
        <charset val="134"/>
      </rPr>
      <t>“三公经费”</t>
    </r>
    <r>
      <rPr>
        <sz val="12"/>
        <color theme="1"/>
        <rFont val="方正仿宋_GBK"/>
        <charset val="134"/>
      </rPr>
      <t>控制率</t>
    </r>
  </si>
  <si>
    <r>
      <rPr>
        <sz val="12"/>
        <color theme="1"/>
        <rFont val="方正仿宋_GBK"/>
        <charset val="134"/>
      </rPr>
      <t>政府采购执行率</t>
    </r>
  </si>
  <si>
    <r>
      <rPr>
        <sz val="12"/>
        <rFont val="方正仿宋_GBK"/>
        <charset val="134"/>
      </rPr>
      <t>预算管理</t>
    </r>
  </si>
  <si>
    <r>
      <rPr>
        <sz val="12"/>
        <color theme="1"/>
        <rFont val="方正仿宋_GBK"/>
        <charset val="134"/>
      </rPr>
      <t>管理制度健全性</t>
    </r>
  </si>
  <si>
    <r>
      <rPr>
        <sz val="12"/>
        <color theme="1"/>
        <rFont val="方正仿宋_GBK"/>
        <charset val="134"/>
      </rPr>
      <t>资金使用合规性</t>
    </r>
  </si>
  <si>
    <r>
      <rPr>
        <sz val="12"/>
        <color theme="1"/>
        <rFont val="方正仿宋_GBK"/>
        <charset val="134"/>
      </rPr>
      <t>预决算信息公开性</t>
    </r>
  </si>
  <si>
    <r>
      <rPr>
        <sz val="12"/>
        <rFont val="方正仿宋_GBK"/>
        <charset val="134"/>
      </rPr>
      <t>资产管理</t>
    </r>
  </si>
  <si>
    <r>
      <rPr>
        <sz val="12"/>
        <color theme="1"/>
        <rFont val="方正仿宋_GBK"/>
        <charset val="134"/>
      </rPr>
      <t>资产管理安全</t>
    </r>
  </si>
  <si>
    <r>
      <rPr>
        <sz val="12"/>
        <color theme="1"/>
        <rFont val="方正仿宋_GBK"/>
        <charset val="134"/>
      </rPr>
      <t>固定资产利用率</t>
    </r>
  </si>
  <si>
    <r>
      <rPr>
        <b/>
        <sz val="12"/>
        <color theme="1"/>
        <rFont val="方正楷体_GB2312"/>
        <charset val="134"/>
      </rPr>
      <t>个性指标（权重</t>
    </r>
    <r>
      <rPr>
        <b/>
        <sz val="12"/>
        <color theme="1"/>
        <rFont val="Times New Roman"/>
        <charset val="134"/>
      </rPr>
      <t>60</t>
    </r>
    <r>
      <rPr>
        <b/>
        <sz val="12"/>
        <color theme="1"/>
        <rFont val="方正楷体_GB2312"/>
        <charset val="134"/>
      </rPr>
      <t>分，部门（单位）根据职能职责及实际情况填报）</t>
    </r>
  </si>
  <si>
    <r>
      <rPr>
        <sz val="12"/>
        <rFont val="方正仿宋_GBK"/>
        <charset val="134"/>
      </rPr>
      <t>产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出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标</t>
    </r>
  </si>
  <si>
    <r>
      <rPr>
        <sz val="12"/>
        <rFont val="方正仿宋_GBK"/>
        <charset val="134"/>
      </rPr>
      <t>职责履行</t>
    </r>
  </si>
  <si>
    <t>开展“七一表彰”，颁发“光荣在党50年”纪念章</t>
  </si>
  <si>
    <r>
      <rPr>
        <sz val="12"/>
        <color theme="1"/>
        <rFont val="Times New Roman"/>
        <charset val="134"/>
      </rPr>
      <t>1500</t>
    </r>
    <r>
      <rPr>
        <sz val="12"/>
        <color theme="1"/>
        <rFont val="方正仿宋_GBK"/>
        <charset val="134"/>
      </rPr>
      <t>枚</t>
    </r>
  </si>
  <si>
    <r>
      <rPr>
        <sz val="12"/>
        <color theme="1"/>
        <rFont val="Times New Roman"/>
        <charset val="134"/>
      </rPr>
      <t>1539</t>
    </r>
    <r>
      <rPr>
        <sz val="12"/>
        <color theme="1"/>
        <rFont val="方正仿宋_GBK"/>
        <charset val="134"/>
      </rPr>
      <t>枚</t>
    </r>
  </si>
  <si>
    <t>分级慰问老党员、困难党员</t>
  </si>
  <si>
    <r>
      <rPr>
        <sz val="12"/>
        <color theme="1"/>
        <rFont val="Times New Roman"/>
        <charset val="134"/>
      </rPr>
      <t>800</t>
    </r>
    <r>
      <rPr>
        <sz val="12"/>
        <color theme="1"/>
        <rFont val="方正仿宋_GBK"/>
        <charset val="134"/>
      </rPr>
      <t>人次</t>
    </r>
  </si>
  <si>
    <r>
      <rPr>
        <sz val="12"/>
        <color theme="1"/>
        <rFont val="Times New Roman"/>
        <charset val="134"/>
      </rPr>
      <t>1000</t>
    </r>
    <r>
      <rPr>
        <sz val="12"/>
        <color theme="1"/>
        <rFont val="方正仿宋_GBK"/>
        <charset val="134"/>
      </rPr>
      <t>人次</t>
    </r>
  </si>
  <si>
    <t>分级分类开展处干班、科干班等专题培训</t>
  </si>
  <si>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次</t>
    </r>
  </si>
  <si>
    <r>
      <rPr>
        <sz val="12"/>
        <color theme="1"/>
        <rFont val="Times New Roman"/>
        <charset val="134"/>
      </rPr>
      <t>24</t>
    </r>
    <r>
      <rPr>
        <sz val="12"/>
        <color theme="1"/>
        <rFont val="方正仿宋_GBK"/>
        <charset val="134"/>
      </rPr>
      <t>次</t>
    </r>
  </si>
  <si>
    <t>举办创业中华·华侨论坛、全国台企联暨澳门台商走进科学城、海峡两岸记者行等活动</t>
  </si>
  <si>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次</t>
    </r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</si>
  <si>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次</t>
    </r>
  </si>
  <si>
    <r>
      <rPr>
        <sz val="12"/>
        <rFont val="方正仿宋_GBK"/>
        <charset val="134"/>
      </rPr>
      <t>效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益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标</t>
    </r>
  </si>
  <si>
    <r>
      <rPr>
        <sz val="12"/>
        <rFont val="方正仿宋_GBK"/>
        <charset val="134"/>
      </rPr>
      <t>经济效益</t>
    </r>
  </si>
  <si>
    <r>
      <rPr>
        <sz val="12"/>
        <rFont val="方正仿宋_GBK"/>
        <charset val="134"/>
      </rPr>
      <t>社会效益</t>
    </r>
  </si>
  <si>
    <t>通过“金凤凰人才政策”“重庆英才大会”吸引人才</t>
  </si>
  <si>
    <r>
      <rPr>
        <sz val="12"/>
        <color theme="1"/>
        <rFont val="Times New Roman"/>
        <charset val="134"/>
      </rPr>
      <t>500</t>
    </r>
    <r>
      <rPr>
        <sz val="12"/>
        <color theme="1"/>
        <rFont val="方正仿宋_GBK"/>
        <charset val="134"/>
      </rPr>
      <t>人</t>
    </r>
  </si>
  <si>
    <r>
      <rPr>
        <sz val="12"/>
        <color theme="1"/>
        <rFont val="Times New Roman"/>
        <charset val="134"/>
      </rPr>
      <t>3000</t>
    </r>
    <r>
      <rPr>
        <sz val="12"/>
        <color theme="1"/>
        <rFont val="方正仿宋_GBK"/>
        <charset val="134"/>
      </rPr>
      <t>人</t>
    </r>
  </si>
  <si>
    <r>
      <rPr>
        <sz val="12"/>
        <rFont val="方正仿宋_GBK"/>
        <charset val="134"/>
      </rPr>
      <t>服务对象满意度</t>
    </r>
  </si>
  <si>
    <t>干部培训对象满意度</t>
  </si>
  <si>
    <r>
      <rPr>
        <sz val="12"/>
        <color theme="1"/>
        <rFont val="方正仿宋_GBK"/>
        <charset val="134"/>
      </rPr>
      <t>自评总分</t>
    </r>
  </si>
  <si>
    <r>
      <rPr>
        <sz val="12"/>
        <color theme="1"/>
        <rFont val="方正仿宋_GBK"/>
        <charset val="134"/>
      </rPr>
      <t>说明</t>
    </r>
  </si>
  <si>
    <r>
      <rPr>
        <sz val="12"/>
        <color theme="1"/>
        <rFont val="方正仿宋_GBK"/>
        <charset val="134"/>
      </rPr>
      <t>请在此处简要说明中央巡视、各级审计和财政监督检查中发现的问题及其所涉及的金额，如没有请填无。</t>
    </r>
  </si>
  <si>
    <r>
      <rPr>
        <sz val="11"/>
        <color theme="1"/>
        <rFont val="方正仿宋_GBK"/>
        <charset val="134"/>
      </rPr>
      <t>备注：各类指标必须与绩效目标表或绩效监控表保持一致，中期有所调整的，以调整后的为准。</t>
    </r>
  </si>
  <si>
    <t>重庆高新技术产业开发区改革发展局</t>
  </si>
  <si>
    <t>李娟023-68820592</t>
  </si>
  <si>
    <t>按照“建平台、兴产业、聚人才、优环境、提品质”的思路，以“五个科学、五个科技”为主线，有序推动各项任务落地。到2021年底，建成国家重点实验室、新型高端研发机构等市级以上研发机构175家，研究与试验发展（R&amp;D）经费投入强度达到5%以上，高新技术企业数量超过220家。地区生产总值增长10%（全市预计7-7.5%），规上工业增加值增长10%（全市预计7%），固定资产投资增长15%，社零总额增长7%，外贸进出口总额增长5%，规上高技术服务业收入增长15%。</t>
  </si>
  <si>
    <t>全年直管园实现地区生产总值（GDP）达到588.6亿元、增长12.9%，增速全市第一；规上工业增加值增长15.3%，增速全市第五；固定资产投资增长23.4%，增速全市第一；实现社会消费品零售总额131亿元、增长22.3%；实现规上服务业营收52.5亿元、增长28.4%；外贸进出口额3350亿元、增长13.6%，完成服务贸易额11.2亿美元、增长20.9%；完成实际利用外资9.26亿美元、增长19.3%。产业发展平台加快聚集，产业发展动能不断增强，招商引资成效显著。投资规模不断扩大，消费市场加快复苏，成渝双城合作持续深化，“一群两群”合作深入实施，“一核五区”协同发展有序推进。对外开放成效突出，改革发展环境不断优化，加强安全生产和疫情防控。</t>
  </si>
  <si>
    <t>完善</t>
  </si>
  <si>
    <t>地区生产总值（GDP）</t>
  </si>
  <si>
    <t>主导产业加快发展</t>
  </si>
  <si>
    <t>是</t>
  </si>
  <si>
    <t>改革开放创新度</t>
  </si>
  <si>
    <t>疫情防控和安全生产</t>
  </si>
  <si>
    <t>加强</t>
  </si>
  <si>
    <t>地区生产总值（GDP）增速</t>
  </si>
  <si>
    <t>完善政策、健全机制、打造示范、创新品牌</t>
  </si>
  <si>
    <t>企业满意度</t>
  </si>
  <si>
    <t>部门名称</t>
  </si>
  <si>
    <t>科技创新局</t>
  </si>
  <si>
    <t>自评总分（分）</t>
  </si>
  <si>
    <t>部门联系人</t>
  </si>
  <si>
    <t>朱花</t>
  </si>
  <si>
    <t>联系电话</t>
  </si>
  <si>
    <t>部门预算执行情况</t>
  </si>
  <si>
    <t>预算资金（万元）</t>
  </si>
  <si>
    <t>年初预算数</t>
  </si>
  <si>
    <t>全年（调整）预算数</t>
  </si>
  <si>
    <t>全年执行数</t>
  </si>
  <si>
    <t>执行率（%）</t>
  </si>
  <si>
    <t>执行率权重</t>
  </si>
  <si>
    <t>执行率得分（分）</t>
  </si>
  <si>
    <t>25,480.95万元</t>
  </si>
  <si>
    <t>当年绩效目标</t>
  </si>
  <si>
    <t>年初绩效目标</t>
  </si>
  <si>
    <t>全年（调整）绩效目标</t>
  </si>
  <si>
    <t>全年目标实际完成情况</t>
  </si>
  <si>
    <t>把各项工作融入科学城发展大局，在聚焦科学主题“铸魂”和联动全域创新“赋能”上深度参与，深入实施创新驱动发展战略，不断夯实西部（重庆）科学城创新主平台，创新引领高质量发展态势加快形成。</t>
  </si>
  <si>
    <t>指标名称</t>
  </si>
  <si>
    <t>计量单位</t>
  </si>
  <si>
    <t>指标性质</t>
  </si>
  <si>
    <t>年初指标值</t>
  </si>
  <si>
    <t>调整指标值</t>
  </si>
  <si>
    <t>得分系数（%）</t>
  </si>
  <si>
    <t>指标权重（分）</t>
  </si>
  <si>
    <t>指标得分（分）</t>
  </si>
  <si>
    <t>是否核心指标</t>
  </si>
  <si>
    <t>补助企业数量</t>
  </si>
  <si>
    <t>家次</t>
  </si>
  <si>
    <t>定量指标</t>
  </si>
  <si>
    <t>带动企业研发投入金额</t>
  </si>
  <si>
    <t>亿元</t>
  </si>
  <si>
    <t>交流磋商项目数</t>
  </si>
  <si>
    <t>个</t>
  </si>
  <si>
    <t>合同投资额</t>
  </si>
  <si>
    <t>否</t>
  </si>
  <si>
    <t>宣传政策知晓率</t>
  </si>
  <si>
    <t>%</t>
  </si>
  <si>
    <t>本部门于2021年年中成立，因此无年初绩效目标。</t>
  </si>
  <si>
    <t>重庆高新技术产业开发区管理委员会财政局</t>
  </si>
  <si>
    <t>李玮婧：68154269</t>
  </si>
  <si>
    <t xml:space="preserve">    按照“财政收入保增长、财政支出保民生、财政改革保利益、财政运转保高效”的思路，加大财政支持力度强化预算收支管理，推进财税体制改革，集聚科技资源，深化改革创新，高起点高标准建设西部（重庆）科学城，较好完成全年各项工作任务。</t>
  </si>
  <si>
    <t xml:space="preserve">    全年完成地方一般公共预算收入3379.87万元，全年一般公共预算支出3379.87万元。按照“政府过紧日子，老百姓过好日子”的要求，大力压缩一般公用经费，不断优化支出结构，提高财政资金使用效益，加快了打造具有全国影响力的科技创新中心的进度。切实提高行政效率，降低行政成本。简化办事程序，推进办事公开，按照政务公开要求，对涉及财政相关的资料及时挂网方便老百姓查询。</t>
  </si>
  <si>
    <t>=100%</t>
  </si>
  <si>
    <t>≤10%</t>
  </si>
  <si>
    <t>=13.78%</t>
  </si>
  <si>
    <t>原因：2021年三公经费预算编制为6.5万元，实际仅使用0.6万元，预算编制不合理。改进措施：加强预算编制，合理配置三公经费支出，保障财政资金合理分配。</t>
  </si>
  <si>
    <t>=3562.10万元</t>
  </si>
  <si>
    <t>=3379.87万元</t>
  </si>
  <si>
    <t>原因：预算存在调整，系部分项目支出预算存在调整。改进措施：加强预算编制，促使资金合理分配，更好的发挥财政资金使用效益。</t>
  </si>
  <si>
    <t>=5.12%</t>
  </si>
  <si>
    <t>原因：系部分项目支出预算存在调整。改进措施：加强预算编制，促使资金合理分配，更好的发挥财政资金使用效益。</t>
  </si>
  <si>
    <t>=0%</t>
  </si>
  <si>
    <t>=87.70%</t>
  </si>
  <si>
    <t>=9.17%</t>
  </si>
  <si>
    <t>=健全完整</t>
  </si>
  <si>
    <t>=合规</t>
  </si>
  <si>
    <t>=按规定公开</t>
  </si>
  <si>
    <t>=安全规范</t>
  </si>
  <si>
    <t>财政资金预算绩效目标管理覆盖率</t>
  </si>
  <si>
    <t>全年项目实际完成率</t>
  </si>
  <si>
    <t>各项财政工作如期按时完成</t>
  </si>
  <si>
    <t>=2021年12月</t>
  </si>
  <si>
    <t>项目质量达标率</t>
  </si>
  <si>
    <t>重点项目办结率</t>
  </si>
  <si>
    <t>提高财政资金使用率</t>
  </si>
  <si>
    <t>=有效提高</t>
  </si>
  <si>
    <t>保障全区经济持续稳定发展</t>
  </si>
  <si>
    <t>=有所保障</t>
  </si>
  <si>
    <t>全面推进财政管理改革，提升财政整体管理水平</t>
  </si>
  <si>
    <t>=提升较好</t>
  </si>
  <si>
    <t>深化改革创新，打造具有全国影响力的科技创新中心</t>
  </si>
  <si>
    <t>=效果较好</t>
  </si>
  <si>
    <t>社会公众满意度</t>
  </si>
  <si>
    <t>=90%</t>
  </si>
  <si>
    <t>主管部门满意度</t>
  </si>
  <si>
    <t>无。</t>
  </si>
  <si>
    <t>公共服务局</t>
  </si>
  <si>
    <t xml:space="preserve">                   赵恩波   68682051</t>
  </si>
  <si>
    <t>坚持补短板惠民生，扎实推进重点工作，维护社会稳定，努力推行阳光政务党务公开，提高行政效率，降低行政成本。</t>
  </si>
  <si>
    <t>基本完成年初既定目标</t>
  </si>
  <si>
    <t>受新冠疫情等原因的影响，部分项目无法开展，导致预算未完成</t>
  </si>
  <si>
    <t>制度健全，得到有效执行</t>
  </si>
  <si>
    <t>资金使用合规</t>
  </si>
  <si>
    <t>良好</t>
  </si>
  <si>
    <t>负责教育、卫生健康、民政、文化旅游、退役军人服务等惠及民生的工作</t>
  </si>
  <si>
    <t>≥98%</t>
  </si>
  <si>
    <t>拉动经济增长</t>
  </si>
  <si>
    <t>经济增长</t>
  </si>
  <si>
    <t>改善受益群众的生活水平</t>
  </si>
  <si>
    <t>不断提升</t>
  </si>
  <si>
    <t>维护社会公共秩序安全，促进社会和谐、健康发展</t>
  </si>
  <si>
    <t>切实保障民众权益，维护社会安全，促进发展</t>
  </si>
  <si>
    <t>社会群众满意度</t>
  </si>
  <si>
    <t>部门内部员工满意度</t>
  </si>
  <si>
    <t xml:space="preserve">2021年部门整体支出绩效自评表 </t>
  </si>
  <si>
    <t>重庆高新区规划和自然资源局</t>
  </si>
  <si>
    <t>樊怡 68661302</t>
  </si>
  <si>
    <t>1、积极推动构建国土空间规划体系，完善重庆高新区国土空间分区规划、详细规划和相关专项规划；2、开展建设项目空间统筹论证工作，完成集体土地征收报批工作，做好土地供应、项目建设保障工作；3、组织修订《高新区国有建设用地使用权供应及供后监管有关规定》，强化土地供应制度，提高自然资源利用效率；4、深化不动产登记和土地供应领域的改革创新，优化营商环境，提高办事效率；5、结合运用智能手段，加强生态文明、生态环境安全建设；6、严党建，提升为民办事新格局。</t>
  </si>
  <si>
    <t>根据年度总体目标全年实际完成情况如下：
1、深入优化了重庆高新区国土空间分区规划、详细规划和相关专项规划，形成了阶段性成果，完成了科学大道城市设计、“四山”管控区优化调整方案，并通过市规委会审议；2、完成集体土地征收报批10平方公里，出让土地3287亩、价款150亿元，同比分别增长87%、114%，重点保障了科学会堂、中科院重庆科学中心一期、渝昆高铁等重大项目落地；3、配合开展了农村乱占耕地建房、卫片执法、“大棚房”问题 “回头看”等专项行动，编制了20.08平方公里核实整改补足方案和4.3平方公里划优方案，完成了89公顷的闲置土地处置工作；4、在不动产登记领域，率先在全市首推“交地即领证”“交房即交证”改革，实现“五减”成效，共计办理各类登记业务11.6万件、出具档案查询证明6.51万份，完成新增档案整理上架10.24万卷。在土地供应领域，率先试点工业项目“标准地”改革，优化土地供应程序，出让和划拨工作分别提升时效70%、80%。在工程建设领域，通过“一张蓝图”统筹项目实施，精简审批程序，推进改革，报审材料减少60%，办理时效提高60%；5、全面推行林长制，与黔江区横向购买森林面积8.5万亩，提前实现了55%的森林覆盖率，编制了森林防火、地灾防治“十四五”规划。全力织密地灾防治“四重网格”，运用智能化手段开展地质灾害防治工作，实现“零火情、零地灾、零事故”。开展生态林业修复工作，本年完成大宝坡矿山修复治理；6、严党建，积极开展党史学习、积极开展基层调研工作，提升为民办事新格局。</t>
  </si>
  <si>
    <t>≤0%</t>
  </si>
  <si>
    <t>≤±5%</t>
  </si>
  <si>
    <t>预算调整过大</t>
  </si>
  <si>
    <t>基本达成</t>
  </si>
  <si>
    <t>健全相关管理制度</t>
  </si>
  <si>
    <t>及时</t>
  </si>
  <si>
    <t>总体工作完成率</t>
  </si>
  <si>
    <t>工作质量达标率</t>
  </si>
  <si>
    <t>营商环境优化提升度</t>
  </si>
  <si>
    <t>极大提升</t>
  </si>
  <si>
    <t>提升</t>
  </si>
  <si>
    <t>智慧化程度需加强</t>
  </si>
  <si>
    <t>项目建设保障程度</t>
  </si>
  <si>
    <t>保障</t>
  </si>
  <si>
    <t>基本保障</t>
  </si>
  <si>
    <t>完善项目管理制度</t>
  </si>
  <si>
    <t>提高自然资源利用率</t>
  </si>
  <si>
    <t>提高</t>
  </si>
  <si>
    <t>土地供应程序时效提升率</t>
  </si>
  <si>
    <t>≥70%</t>
  </si>
  <si>
    <t>地理国情测绘数据利用率</t>
  </si>
  <si>
    <t>自然资源资产价值应评尽评率</t>
  </si>
  <si>
    <t>土地出让面积同比增长率</t>
  </si>
  <si>
    <t>≥80%</t>
  </si>
  <si>
    <t>闲置土地处置面积</t>
  </si>
  <si>
    <t>≥85公顷</t>
  </si>
  <si>
    <t>87公顷</t>
  </si>
  <si>
    <t>项目审批时效提升率</t>
  </si>
  <si>
    <t>≥60%</t>
  </si>
  <si>
    <t>各类登记业务办理数量</t>
  </si>
  <si>
    <t>≥11万件</t>
  </si>
  <si>
    <t>11.6万件</t>
  </si>
  <si>
    <t>可持续影响</t>
  </si>
  <si>
    <t>权证邮寄费</t>
  </si>
  <si>
    <t>免费</t>
  </si>
  <si>
    <t>农村登记服务窗口覆盖率</t>
  </si>
  <si>
    <t>土地出让总价</t>
  </si>
  <si>
    <t>≥150亿元</t>
  </si>
  <si>
    <t>150亿元</t>
  </si>
  <si>
    <t>生态效益</t>
  </si>
  <si>
    <t>森林覆盖率</t>
  </si>
  <si>
    <t>≥50%</t>
  </si>
  <si>
    <t>重庆高新技术产业开发区管理委员会建设局</t>
  </si>
  <si>
    <t>牟佳02368129755</t>
  </si>
  <si>
    <t>（1）负责住房和城乡建设、人民防空和民防工程等工作。承担高新区建设工程质量、安全监管工作。（2）承担高新区建设工程质量安全监管、教育培训考核的辅助性、服务性、事务性工作等。（3）负责房屋征收监督管理等工作。（4）负责农业农村工作中的农村人居环境改善等工作。（5）负责水利工作中的水利工程建设、农村水利水电、水资源配置工程建设、勘察设计（行政审批）等工作。</t>
  </si>
  <si>
    <t>（1）以党史学习教育为契机，发挥基层党组织“战斗堡垒”和党员先锋模范作用，组织开展“三比一争”百日攻坚行动和“三双”主题党建活动，推动63个项目工期提速，推进51件民生实事办理，9个项目获评重庆市建筑安全文明工地， 20个获评市级扬尘控制示范工地，13个二星级绿色建筑项目通过设计阶段预评价，10个装配式建筑项目实施面积116.08万方，9个智能建造数字化试点项目获批，8个项目获评“三峡杯优质结构奖”，13个项目正在创建“巴渝杯”，初步形成“比学赶超、热火朝天”的建设热潮；（2）优化营商环境。深化“放管服”改革，工程建设审批事项由135项压减至100项，较法定时限压缩40%~50%，审批时间压缩至29个工作日，少于全国的120个工作日、重庆市的70个工作日。全面推行“以函代证”，科学大道二期等40个项目办理施工登记意见函，节约工期3~6个月。中科院重庆科学中心成为全市首个“交地即开工”项目；（3）制定《重庆高新区促进建筑业高质量发展激励措施（试行）》政策，新增入统企业13家，完成建筑业产值100.31亿元，增速119%；招商引资8个项目，投资49.5亿元，完成任务412%；房地产固定资产投资180.46亿元，同比增长17%；房屋销售面积223.88万方，同比增长10.61%；（4）聚焦项目建设。新开工道路建设项目44个里程83.4公里，续建项目47个里程114.6公里，完工27个里程34公里，路网密度增至4公里/平方公里。科学城隧道等2座在建隧道推进顺利，白市驿隧道开工建设，西永隧道启动前期研究。江跳线完成工程量95%，轨道15、27号线正开展施工准备；（5）完善配套设施。全力推进管道建设，建设综合管廊23公里，给水管网和燃气管线均按环网布设，建成市政排水管网90公里，改造雨污错混漏接137处。持续推进步道建设，启动大学城中路等5座人行天桥前期工作，开展高新区天桥、地通布点研究。开工建设特色步道项目7个16公里，续建并完工步道项目3个23公里；（6）改善居住环境。开展城市更新示范区域策划方案编制，完工曾家老旧小区改造一期工程。加装8台老旧小区电梯，补助资金180万。完成白市驿120户棚户区改造。开工国际人才社区，筹集新改建租赁房源6000余套、人才公寓超2000套。争取市级公租房维修资金500万元，完成九龙西苑25栋消防管网维修；（7）提升村容村貌。完成2.5万户农村房屋安全隐患排查，已完成77户C、D级农村危房整治，预计2022年完成557户整治。积极引导规划、建筑等方面优质设计师及团队下乡，顺利通过走马镇2021年特色小城镇项目申报评审。积极争取专项资金1124万元，用于村庄亮化工程等基础设施建设，完成美丽庭院创建90户，2个村获评重庆市第三批美丽宜居乡村；（8）坚守安全底线。扎实推进建设领域安全生产专项整治三年行动，检查工地安全生产1537次，排查安全隐患4815条，整改完成100%。查处违法违规和习惯性违章行为并实施行政处罚391起，罚金260万元。开展高层及多层建筑消防安全专项整治，提前5个月完成可燃雨棚、外墙及平墙防护网专项整治。编制高新区人民防空建设发展“十四五”规划，建成人防应急应战指挥平台、22台人防警报及分控中心，配装警报综合电源设备44台。开工建设白鹭公园等重点人防工程，维护管理防空地下室50余万平方米，维护管理率100%。组织志愿者深入开展防空防灾宣传和疏散演练活动；（9）维持社会稳定。组织专班推动上邦国际等维稳项目风险化解，有序推进金阳第一农场、恒大项目复工，保交楼。加强农民工保证金监管，畅通线上线下信访渠道，做到有访必接、来访必登，受理信访投诉件558件。成功调解80余起农民工工资投诉，涉及2000人次、资金8000万元。</t>
  </si>
  <si>
    <t>年初预算编制不够充分，不够精确</t>
  </si>
  <si>
    <t>基本健全</t>
  </si>
  <si>
    <t>项目考核相关制度有待完善</t>
  </si>
  <si>
    <t xml:space="preserve">完工道路建设项目数 </t>
  </si>
  <si>
    <t>≥25个</t>
  </si>
  <si>
    <t>27个</t>
  </si>
  <si>
    <t>建成市政排水管网</t>
  </si>
  <si>
    <t>≥90公里</t>
  </si>
  <si>
    <t>90公里</t>
  </si>
  <si>
    <t>完成美丽庭院创建</t>
  </si>
  <si>
    <t>≥80户</t>
  </si>
  <si>
    <t>90户</t>
  </si>
  <si>
    <t>筹集租赁房源、人才公寓</t>
  </si>
  <si>
    <t>≥7000套</t>
  </si>
  <si>
    <t>8000套</t>
  </si>
  <si>
    <t>完成农村房屋安全隐患排查</t>
  </si>
  <si>
    <t>完成</t>
  </si>
  <si>
    <t>安全事故率</t>
  </si>
  <si>
    <t>建筑业产值</t>
  </si>
  <si>
    <t>≥100亿</t>
  </si>
  <si>
    <t>100.31亿</t>
  </si>
  <si>
    <t>招商引资完成率</t>
  </si>
  <si>
    <t>优化营商环境</t>
  </si>
  <si>
    <t>优化</t>
  </si>
  <si>
    <t>改善居住环境</t>
  </si>
  <si>
    <t>改善</t>
  </si>
  <si>
    <t>提升村容村貌</t>
  </si>
  <si>
    <t>人防工程管理工作扎实有效</t>
  </si>
  <si>
    <t>有效</t>
  </si>
  <si>
    <t>群众满意度</t>
  </si>
  <si>
    <t>重庆高新技术产业开发区管理委员会生态环境局</t>
  </si>
  <si>
    <t>王东 13399853932</t>
  </si>
  <si>
    <t>1、加强生态环境保护及修复、环境污染防治，改善区域环境质量；2、深入推进水污染治理、加大生态环境监测能力，重源头治理、水质改善、设施建设、江长责任、监管执法，持续改善生态环境质量；
3、建机制，完善环境治理体系；4、强化保障服务项目，开展环评审查“一对一服务”，环评“清单式”填报；5、编制《岸线保护与利用规划》《重庆高新区突发环境事件应急预案》等，巩固风险管控基础；6、严党建，为民办实事有新气象。</t>
  </si>
  <si>
    <t>根据年度总体目标全年实际完成情况如下：
1、区域空气质量优良天数315天以上。梁滩河赖家桥市级考核断面水质均值达到地表水IV类标准，区域4个饮用水源地水质达100%；2、开展“管网排查无盲区”专项行动，排查水体518处、农家乐及民宿118家，排查整治管网错接混接问题150余个。完成石板、曾家老场镇雨污分流改造，解决院士廷等溢流问题。推动江北山等5条支流开工建设，完成梁滩河3.2公里示范段工程，推进科学城生态水系示范项目（一期）、白含三期污水处理厂建成投用、九龙园C区工业污水处理厂改扩建，含谷崇兴村5社等4个污水处理站新建及提档升级。各级河长巡河8000次，发现整治问题900个，河长办交办整改26件。开展涉水违法“百日大排查大执法”行动，累计检查企业1000家，立案查处14件，开展33幅建设用地土壤污染状况调查。转移处置危险废物约16000吨、医疗废物约190吨，确保医疗废物100%处置。率先打造危险废物管理示范区，完成30家标杆企业和20家示范企业打造。3、印发《重庆高新区构建现代环境治理体系实施方案》《重庆高新区生态环境保护责任清单》等，完善生态环境保护绩效考核体系，形成政府治理和社会调节、企业自治的互动长效机制。4、全国创环评“清单式”填报，报告编制缩短至最快7天完成，环评批复时间压缩首70%以上。完成西永微电园、九龙园C区拓展区规划修编及三大主导产业规划环评审查，开展“一对一服务”，为重点项目落地创造条件。5、编制完成《岸线保护与利用规划》《重庆高新区突发环境事件应急预案》等，巩固风险管控基础。完成太平水库除险加固工程，拆除阻洪拦河堰8座，清理河道两岸障碍2300余吨，发送预警信息24000人次，实现安全度汛。6、开展党史学习教育30次，学习走深走实，“我为群众办实事”见行见效。</t>
  </si>
  <si>
    <t>管网排查数量</t>
  </si>
  <si>
    <t>≥500处</t>
  </si>
  <si>
    <t>518处</t>
  </si>
  <si>
    <t>河长巡河次数</t>
  </si>
  <si>
    <t>≥8000次</t>
  </si>
  <si>
    <t>8000次</t>
  </si>
  <si>
    <t>涉水违法排查家数</t>
  </si>
  <si>
    <t>≥1100家</t>
  </si>
  <si>
    <t>1000家</t>
  </si>
  <si>
    <t>转移处置危险废物</t>
  </si>
  <si>
    <t>≥15000吨</t>
  </si>
  <si>
    <t>16000吨</t>
  </si>
  <si>
    <t>打造危险废物管理示范区</t>
  </si>
  <si>
    <t>≥50家</t>
  </si>
  <si>
    <t>50家</t>
  </si>
  <si>
    <t>企业VOC废气深度治理家数</t>
  </si>
  <si>
    <t>≥20家</t>
  </si>
  <si>
    <t>20家</t>
  </si>
  <si>
    <t>监测重点排污及油烟排放单位数</t>
  </si>
  <si>
    <t>≥85家</t>
  </si>
  <si>
    <t>90家</t>
  </si>
  <si>
    <t>推动支流开工建设、生态水系、污水处理改扩建项目数</t>
  </si>
  <si>
    <t>≥11个</t>
  </si>
  <si>
    <t>11个</t>
  </si>
  <si>
    <t>环评批复时间缩短率</t>
  </si>
  <si>
    <t>≥75%</t>
  </si>
  <si>
    <t>完成区域水土保持方案编制</t>
  </si>
  <si>
    <t>建设项目备案节约费用</t>
  </si>
  <si>
    <t>≥300万元</t>
  </si>
  <si>
    <t>300万元</t>
  </si>
  <si>
    <t>生态环境质量</t>
  </si>
  <si>
    <t>持续改善</t>
  </si>
  <si>
    <t>生态环境改善在持续进行中</t>
  </si>
  <si>
    <t>全年区域空气质量优良率</t>
  </si>
  <si>
    <t>饮用水源地水质100%达标数</t>
  </si>
  <si>
    <t>4个</t>
  </si>
  <si>
    <t>高新区管委会市场监管局</t>
  </si>
  <si>
    <t>朱瑜13508315208</t>
  </si>
  <si>
    <t>全面深化商事制度改革、全面加强事中事后监管，筑牢市场监管安全底线，服务高质量发展</t>
  </si>
  <si>
    <t>全面深化商事制度改革、全面加强事中事后监管，未发生市场监管重大安全事故</t>
  </si>
  <si>
    <t>资料真实、完整、准确</t>
  </si>
  <si>
    <t>1、工资补贴支出，上级另有安排，未完成预算。2、知识产权项目因2021年8月才实施，对2020年的兑付暂不实施。3、“一业一证”及“慧商码”智慧监管系统由管委会统筹安排，我局无法实施支付。4、为新办企业代刻公章在集中采购时，采购价大大低于预算价。</t>
  </si>
  <si>
    <t>1、“一业一证”及“慧商码”智慧监管系统由管委会统筹安排，我局无法实施支付。2、为新办企业代刻公章在集中采购时，采购价大大低于预算价。</t>
  </si>
  <si>
    <t>制定健全完整的财务管理制度</t>
  </si>
  <si>
    <t>使用预算资金符合相关的预算财务管理制度</t>
  </si>
  <si>
    <t>按规定内容和时限公开预决算信息</t>
  </si>
  <si>
    <t>资产账务管理账实相符</t>
  </si>
  <si>
    <t>市场主体增长率</t>
  </si>
  <si>
    <t>≥10%</t>
  </si>
  <si>
    <t>“双随机、一公开”抽查事项</t>
  </si>
  <si>
    <t>举报投诉办结率</t>
  </si>
  <si>
    <t>未发生重大安全事故</t>
  </si>
  <si>
    <t>未发生</t>
  </si>
  <si>
    <t>注册资本增长率</t>
  </si>
  <si>
    <t>为消费者挽回经济损失</t>
  </si>
  <si>
    <t>≥200万元</t>
  </si>
  <si>
    <t>255.49万元</t>
  </si>
  <si>
    <t>≥85%</t>
  </si>
  <si>
    <t>综合执法局</t>
  </si>
  <si>
    <t>魏澜  68858101</t>
  </si>
  <si>
    <t>（一）以更严要求狠抓安全生产。
（二）以更强措施保障平安稳定。
（三）以更优质量强化法治建设。
（四）以更大力度推进行政执法</t>
  </si>
  <si>
    <t>（一）抓谋划、夯基础，自身建设不断优化（二）抓法治、强服务，司法行政提质增效 （三）抓要素、强保障，“腾笼换鸟”加速推进（四）抓管控、防风险，平安稳定织密织牢（五）抓安全、查隐患，生命至上理念紧绷（六）抓重点、攻难点，执法监管不断提升</t>
  </si>
  <si>
    <t>法律援助案件数</t>
  </si>
  <si>
    <t>≥300件</t>
  </si>
  <si>
    <t>400件</t>
  </si>
  <si>
    <t>生产安全亡人指标</t>
  </si>
  <si>
    <t>≤26人</t>
  </si>
  <si>
    <t>14人</t>
  </si>
  <si>
    <t>信访案件办结率</t>
  </si>
  <si>
    <t>开展执法检查次数　</t>
  </si>
  <si>
    <t>300次</t>
  </si>
  <si>
    <t>征地拆违任务　</t>
  </si>
  <si>
    <t>103万平方米</t>
  </si>
  <si>
    <t>生态环保投诉办结率　</t>
  </si>
  <si>
    <t>群众安全感　</t>
  </si>
  <si>
    <t>请在此处简要说明中央巡视、各级审计和财政监督检查中发现的问题及其所涉及的金额，如没有请填无。</t>
  </si>
  <si>
    <t>附件4</t>
  </si>
  <si>
    <t xml:space="preserve">高新区本级项目资金绩效自评表 </t>
  </si>
  <si>
    <t>专项（项目）名称</t>
  </si>
  <si>
    <t>主管部门</t>
  </si>
  <si>
    <t>实施单位</t>
  </si>
  <si>
    <t>年度资金总额：</t>
  </si>
  <si>
    <r>
      <rPr>
        <sz val="12"/>
        <color theme="1"/>
        <rFont val="方正仿宋_GBK"/>
        <charset val="134"/>
      </rPr>
      <t xml:space="preserve"> </t>
    </r>
    <r>
      <rPr>
        <sz val="12"/>
        <color rgb="FF000000"/>
        <rFont val="方正仿宋_GBK"/>
        <charset val="134"/>
      </rPr>
      <t>其中：财政资金</t>
    </r>
  </si>
  <si>
    <t>数量指标</t>
  </si>
  <si>
    <t>质量指标</t>
  </si>
  <si>
    <t>时效指标</t>
  </si>
  <si>
    <t>成本指标</t>
  </si>
  <si>
    <t>……</t>
  </si>
  <si>
    <t>经济效益
指标</t>
  </si>
  <si>
    <t>社会效益
指标</t>
  </si>
  <si>
    <t>生态效益
指标</t>
  </si>
  <si>
    <t>可持续影响指标</t>
  </si>
  <si>
    <t>满意度指标</t>
  </si>
  <si>
    <t>服务对象
满意度指标</t>
  </si>
  <si>
    <t>附件3</t>
  </si>
  <si>
    <t xml:space="preserve">市对区县转移支付绩效自评表 </t>
  </si>
  <si>
    <t>转移支付（项目）名称</t>
  </si>
  <si>
    <t>市场监督专项补助资金</t>
  </si>
  <si>
    <t>市市场监督管理局</t>
  </si>
  <si>
    <t>高新管委会市场监管局</t>
  </si>
  <si>
    <r>
      <rPr>
        <sz val="12"/>
        <color theme="1"/>
        <rFont val="方正仿宋_GBK"/>
        <charset val="134"/>
      </rPr>
      <t xml:space="preserve"> </t>
    </r>
    <r>
      <rPr>
        <sz val="12"/>
        <color rgb="FF000000"/>
        <rFont val="方正仿宋_GBK"/>
        <charset val="134"/>
      </rPr>
      <t>其中：市级资金</t>
    </r>
  </si>
  <si>
    <r>
      <rPr>
        <sz val="12"/>
        <color theme="1"/>
        <rFont val="方正仿宋_GBK"/>
        <charset val="134"/>
      </rPr>
      <t xml:space="preserve"> </t>
    </r>
    <r>
      <rPr>
        <sz val="12"/>
        <color rgb="FF000000"/>
        <rFont val="方正仿宋_GBK"/>
        <charset val="134"/>
      </rPr>
      <t xml:space="preserve">      区级资金</t>
    </r>
  </si>
  <si>
    <r>
      <rPr>
        <sz val="12"/>
        <color theme="1"/>
        <rFont val="方正仿宋_GBK"/>
        <charset val="134"/>
      </rPr>
      <t xml:space="preserve">      </t>
    </r>
    <r>
      <rPr>
        <sz val="12"/>
        <color indexed="8"/>
        <rFont val="方正仿宋_GBK"/>
        <charset val="134"/>
      </rPr>
      <t xml:space="preserve">  其他资金</t>
    </r>
  </si>
  <si>
    <t xml:space="preserve">目标1：提升药品及化妆品总体安全水平；目标2：加强食品抽样检验工作；目标3：建设青花椒综合标准化示范项目；目标4：不发生重大安全事故
</t>
  </si>
  <si>
    <t xml:space="preserve">完成情况1：药品及化妆品总体安全水平持续提升；2：食品抽样检验工作按期完成；3：青花椒综合标准化示范项目初步建成；4：未发生重大安全事故
</t>
  </si>
  <si>
    <t>药品抽检批次</t>
  </si>
  <si>
    <r>
      <rPr>
        <sz val="12"/>
        <rFont val="SimSun"/>
        <charset val="134"/>
      </rPr>
      <t>≧</t>
    </r>
    <r>
      <rPr>
        <sz val="12"/>
        <rFont val="宋体"/>
        <charset val="134"/>
      </rPr>
      <t>35</t>
    </r>
  </si>
  <si>
    <t>化妆品抽检批次</t>
  </si>
  <si>
    <t>≧20</t>
  </si>
  <si>
    <t>食品抽检批次</t>
  </si>
  <si>
    <t>≧1000</t>
  </si>
  <si>
    <t>产品抽检合格率</t>
  </si>
  <si>
    <t>≧90%</t>
  </si>
  <si>
    <t>不合格产品处置率</t>
  </si>
  <si>
    <t>隐患消除情况</t>
  </si>
  <si>
    <t>≧95%</t>
  </si>
  <si>
    <t>年底以前，完成任务</t>
  </si>
  <si>
    <t>产品质量安全水平</t>
  </si>
  <si>
    <t>持续提高</t>
  </si>
  <si>
    <t>得到提升</t>
  </si>
  <si>
    <t>不发生重大安全事故</t>
  </si>
  <si>
    <t>≧80%</t>
  </si>
  <si>
    <t>农业资源保护修复与利用</t>
  </si>
  <si>
    <t>何瑜15823888860</t>
  </si>
  <si>
    <t>市农委</t>
  </si>
  <si>
    <t>2021年12月下达区级财政，已结转至2022年使用</t>
  </si>
  <si>
    <t xml:space="preserve">中央专项转移支付绩效自评表 </t>
  </si>
  <si>
    <t>食品药品监管补助经费</t>
  </si>
  <si>
    <t>中央主管部门</t>
  </si>
  <si>
    <t>国家药监局</t>
  </si>
  <si>
    <t>地方主管部门</t>
  </si>
  <si>
    <t>重庆市药监局</t>
  </si>
  <si>
    <r>
      <rPr>
        <sz val="12"/>
        <color theme="1"/>
        <rFont val="方正仿宋_GBK"/>
        <charset val="134"/>
      </rPr>
      <t xml:space="preserve"> </t>
    </r>
    <r>
      <rPr>
        <sz val="12"/>
        <color indexed="8"/>
        <rFont val="方正仿宋_GBK"/>
        <charset val="134"/>
      </rPr>
      <t>其中：中央补助</t>
    </r>
  </si>
  <si>
    <r>
      <rPr>
        <sz val="12"/>
        <color theme="1"/>
        <rFont val="方正仿宋_GBK"/>
        <charset val="134"/>
      </rPr>
      <t xml:space="preserve"> </t>
    </r>
    <r>
      <rPr>
        <sz val="12"/>
        <color indexed="8"/>
        <rFont val="方正仿宋_GBK"/>
        <charset val="134"/>
      </rPr>
      <t xml:space="preserve">      地方资金</t>
    </r>
  </si>
  <si>
    <t>目标1：做好不良事件四项检测工作；目标2：加强药品监管；目标3：提升监管人员及从业人员法律素养。</t>
  </si>
  <si>
    <t>完成情况：不良反应四项检测工作完成优秀；
完成情况：有力监管药品经营行为；
完成情况：监管人员及从业人员法律知识得到普及。</t>
  </si>
  <si>
    <t>零售药店监管家次</t>
  </si>
  <si>
    <t>&gt;200</t>
  </si>
  <si>
    <t>不良事件四项监测件数</t>
  </si>
  <si>
    <t>&gt;260</t>
  </si>
  <si>
    <t>科普宣传单数</t>
  </si>
  <si>
    <t>&gt;800</t>
  </si>
  <si>
    <t>问题药店整改完成率</t>
  </si>
  <si>
    <t>不良事件四项监测覆盖率</t>
  </si>
  <si>
    <t>监管人员培训覆盖率</t>
  </si>
  <si>
    <t>完成监管任务时间</t>
  </si>
  <si>
    <t>不良事件上报及时性</t>
  </si>
  <si>
    <t>药品安全水平</t>
  </si>
  <si>
    <t>不断提高</t>
  </si>
  <si>
    <t>有效提升</t>
  </si>
  <si>
    <t>假冒伪劣药品制售行为</t>
  </si>
  <si>
    <t>不断降低</t>
  </si>
  <si>
    <t>有效打击</t>
  </si>
  <si>
    <t>药品监管机制</t>
  </si>
  <si>
    <t>长期</t>
  </si>
  <si>
    <t>公众对药品监管工作满意度</t>
  </si>
  <si>
    <t>满意</t>
  </si>
  <si>
    <t>公众对药品安全知识科普满意度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</si>
</sst>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_ "/>
  </numFmts>
  <fonts count="65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黑体"/>
      <charset val="134"/>
    </font>
    <font>
      <sz val="16"/>
      <color indexed="8"/>
      <name val="方正小标宋_GBK"/>
      <charset val="134"/>
    </font>
    <font>
      <sz val="11"/>
      <color theme="1"/>
      <name val="方正仿宋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9"/>
      <color theme="1"/>
      <name val="方正仿宋_GBK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方正仿宋_GBK"/>
      <charset val="134"/>
    </font>
    <font>
      <sz val="12"/>
      <name val="SimSun"/>
      <charset val="134"/>
    </font>
    <font>
      <sz val="12"/>
      <color rgb="FF000000"/>
      <name val="宋体"/>
      <charset val="134"/>
    </font>
    <font>
      <b/>
      <sz val="12"/>
      <color theme="1"/>
      <name val="方正楷体_GB2312"/>
      <charset val="134"/>
    </font>
    <font>
      <sz val="11"/>
      <name val="宋体"/>
      <charset val="134"/>
    </font>
    <font>
      <sz val="8"/>
      <color theme="1"/>
      <name val="方正仿宋_GBK"/>
      <charset val="134"/>
    </font>
    <font>
      <sz val="9"/>
      <name val="方正仿宋_GBK"/>
      <charset val="134"/>
    </font>
    <font>
      <sz val="16"/>
      <color theme="1"/>
      <name val="等线 Light"/>
      <charset val="134"/>
      <scheme val="major"/>
    </font>
    <font>
      <sz val="11"/>
      <color theme="1"/>
      <name val="等线 Light"/>
      <charset val="134"/>
      <scheme val="major"/>
    </font>
    <font>
      <sz val="11"/>
      <color theme="1"/>
      <name val="仿宋"/>
      <charset val="134"/>
    </font>
    <font>
      <b/>
      <sz val="12"/>
      <color theme="1"/>
      <name val="方正仿宋_GBK"/>
      <charset val="134"/>
    </font>
    <font>
      <sz val="16"/>
      <color theme="1"/>
      <name val="方正仿宋_GBK"/>
      <charset val="134"/>
    </font>
    <font>
      <sz val="16"/>
      <name val="等线 Light"/>
      <charset val="134"/>
      <scheme val="major"/>
    </font>
    <font>
      <sz val="11"/>
      <name val="方正仿宋_GBK"/>
      <charset val="134"/>
    </font>
    <font>
      <sz val="11"/>
      <name val="等线 Light"/>
      <charset val="134"/>
      <scheme val="major"/>
    </font>
    <font>
      <sz val="16"/>
      <name val="方正小标宋_GBK"/>
      <charset val="134"/>
    </font>
    <font>
      <sz val="11"/>
      <name val="仿宋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6"/>
      <name val="方正仿宋_GBK"/>
      <charset val="134"/>
    </font>
    <font>
      <sz val="11"/>
      <color rgb="FF000000"/>
      <name val="方正仿宋_GBK"/>
      <charset val="134"/>
    </font>
    <font>
      <sz val="11"/>
      <color theme="1"/>
      <name val="Times New Roman"/>
      <charset val="134"/>
    </font>
    <font>
      <sz val="16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仿宋_GB2312"/>
      <charset val="134"/>
    </font>
    <font>
      <sz val="9"/>
      <color theme="1"/>
      <name val="方正仿宋_GB2312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sz val="9"/>
      <color theme="1"/>
      <name val="Times New Roman"/>
      <charset val="134"/>
    </font>
    <font>
      <sz val="10"/>
      <color theme="1"/>
      <name val="Times New Roman"/>
      <charset val="134"/>
    </font>
    <font>
      <b/>
      <sz val="10"/>
      <color theme="1"/>
      <name val="方正楷体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indexed="8"/>
      <name val="方正仿宋_GBK"/>
      <charset val="134"/>
    </font>
    <font>
      <sz val="12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3" borderId="10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4" borderId="13" applyNumberFormat="0" applyAlignment="0" applyProtection="0">
      <alignment vertical="center"/>
    </xf>
    <xf numFmtId="0" fontId="53" fillId="5" borderId="14" applyNumberFormat="0" applyAlignment="0" applyProtection="0">
      <alignment vertical="center"/>
    </xf>
    <xf numFmtId="0" fontId="54" fillId="5" borderId="13" applyNumberFormat="0" applyAlignment="0" applyProtection="0">
      <alignment vertical="center"/>
    </xf>
    <xf numFmtId="0" fontId="55" fillId="6" borderId="15" applyNumberFormat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3" fillId="0" borderId="0">
      <alignment vertical="center"/>
    </xf>
    <xf numFmtId="0" fontId="0" fillId="0" borderId="0"/>
  </cellStyleXfs>
  <cellXfs count="245">
    <xf numFmtId="0" fontId="0" fillId="0" borderId="0" xfId="0">
      <alignment vertical="center"/>
    </xf>
    <xf numFmtId="0" fontId="1" fillId="0" borderId="0" xfId="50" applyAlignment="1">
      <alignment vertical="center" wrapText="1"/>
    </xf>
    <xf numFmtId="0" fontId="2" fillId="0" borderId="0" xfId="52" applyFont="1">
      <alignment vertical="center"/>
    </xf>
    <xf numFmtId="0" fontId="3" fillId="0" borderId="0" xfId="52">
      <alignment vertical="center"/>
    </xf>
    <xf numFmtId="0" fontId="4" fillId="0" borderId="0" xfId="50" applyFont="1" applyAlignment="1">
      <alignment vertical="center"/>
    </xf>
    <xf numFmtId="0" fontId="4" fillId="0" borderId="0" xfId="50" applyFont="1" applyAlignment="1">
      <alignment vertical="center" wrapText="1"/>
    </xf>
    <xf numFmtId="0" fontId="5" fillId="0" borderId="0" xfId="52" applyFont="1" applyAlignment="1">
      <alignment horizontal="center" vertical="center" wrapText="1"/>
    </xf>
    <xf numFmtId="0" fontId="6" fillId="0" borderId="0" xfId="52" applyFont="1" applyAlignment="1">
      <alignment horizontal="center" vertical="top" wrapText="1"/>
    </xf>
    <xf numFmtId="0" fontId="7" fillId="0" borderId="1" xfId="52" applyFont="1" applyBorder="1" applyAlignment="1">
      <alignment horizontal="center" vertical="center" wrapText="1"/>
    </xf>
    <xf numFmtId="0" fontId="7" fillId="0" borderId="2" xfId="52" applyFont="1" applyBorder="1" applyAlignment="1">
      <alignment horizontal="center" vertical="center" wrapText="1"/>
    </xf>
    <xf numFmtId="0" fontId="7" fillId="0" borderId="3" xfId="52" applyFont="1" applyBorder="1" applyAlignment="1">
      <alignment horizontal="center" vertical="center" wrapText="1"/>
    </xf>
    <xf numFmtId="0" fontId="7" fillId="0" borderId="4" xfId="52" applyFont="1" applyBorder="1" applyAlignment="1">
      <alignment horizontal="center" vertical="center" wrapText="1"/>
    </xf>
    <xf numFmtId="0" fontId="7" fillId="0" borderId="1" xfId="52" applyFont="1" applyBorder="1" applyAlignment="1">
      <alignment vertical="center" wrapText="1"/>
    </xf>
    <xf numFmtId="0" fontId="7" fillId="0" borderId="1" xfId="52" applyFont="1" applyBorder="1" applyAlignment="1">
      <alignment horizontal="center" vertical="center" textRotation="255" wrapText="1"/>
    </xf>
    <xf numFmtId="0" fontId="8" fillId="0" borderId="1" xfId="50" applyFont="1" applyBorder="1" applyAlignment="1">
      <alignment horizontal="center" vertical="center" wrapText="1"/>
    </xf>
    <xf numFmtId="0" fontId="7" fillId="0" borderId="1" xfId="52" applyFont="1" applyBorder="1" applyAlignment="1">
      <alignment horizontal="left" vertical="center" wrapText="1"/>
    </xf>
    <xf numFmtId="0" fontId="7" fillId="0" borderId="1" xfId="52" applyFont="1" applyBorder="1" applyAlignment="1">
      <alignment horizontal="center" vertical="center" wrapText="1" readingOrder="1"/>
    </xf>
    <xf numFmtId="0" fontId="7" fillId="0" borderId="2" xfId="52" applyFont="1" applyBorder="1" applyAlignment="1">
      <alignment horizontal="center" vertical="center" wrapText="1" readingOrder="1"/>
    </xf>
    <xf numFmtId="0" fontId="7" fillId="0" borderId="4" xfId="52" applyFont="1" applyBorder="1" applyAlignment="1">
      <alignment horizontal="center" vertical="center" wrapText="1" readingOrder="1"/>
    </xf>
    <xf numFmtId="0" fontId="6" fillId="0" borderId="2" xfId="52" applyFont="1" applyBorder="1" applyAlignment="1">
      <alignment horizontal="center" vertical="center"/>
    </xf>
    <xf numFmtId="0" fontId="6" fillId="0" borderId="4" xfId="52" applyFont="1" applyBorder="1" applyAlignment="1">
      <alignment horizontal="center" vertical="center"/>
    </xf>
    <xf numFmtId="0" fontId="2" fillId="0" borderId="1" xfId="52" applyFont="1" applyBorder="1">
      <alignment vertical="center"/>
    </xf>
    <xf numFmtId="0" fontId="7" fillId="0" borderId="3" xfId="52" applyFont="1" applyBorder="1" applyAlignment="1">
      <alignment horizontal="center" vertical="center" wrapText="1" readingOrder="1"/>
    </xf>
    <xf numFmtId="0" fontId="6" fillId="0" borderId="3" xfId="52" applyFont="1" applyBorder="1" applyAlignment="1">
      <alignment horizontal="center" vertical="center"/>
    </xf>
    <xf numFmtId="9" fontId="7" fillId="0" borderId="1" xfId="52" applyNumberFormat="1" applyFont="1" applyBorder="1" applyAlignment="1">
      <alignment horizontal="center" vertical="center" wrapText="1"/>
    </xf>
    <xf numFmtId="0" fontId="9" fillId="0" borderId="1" xfId="52" applyFont="1" applyBorder="1" applyAlignment="1">
      <alignment horizontal="left" vertical="center" wrapText="1"/>
    </xf>
    <xf numFmtId="0" fontId="1" fillId="0" borderId="1" xfId="50" applyBorder="1" applyAlignment="1">
      <alignment horizontal="left" vertical="center" wrapText="1"/>
    </xf>
    <xf numFmtId="0" fontId="1" fillId="0" borderId="1" xfId="50" applyBorder="1" applyAlignment="1">
      <alignment vertical="center" wrapText="1"/>
    </xf>
    <xf numFmtId="9" fontId="1" fillId="0" borderId="1" xfId="50" applyNumberFormat="1" applyBorder="1" applyAlignment="1">
      <alignment horizontal="left" vertical="center" wrapText="1"/>
    </xf>
    <xf numFmtId="58" fontId="10" fillId="0" borderId="1" xfId="50" applyNumberFormat="1" applyFont="1" applyBorder="1" applyAlignment="1">
      <alignment horizontal="left" vertical="center" wrapText="1"/>
    </xf>
    <xf numFmtId="0" fontId="1" fillId="0" borderId="1" xfId="51" applyBorder="1" applyAlignment="1">
      <alignment horizontal="left" vertical="center" wrapText="1"/>
    </xf>
    <xf numFmtId="9" fontId="1" fillId="0" borderId="1" xfId="51" applyNumberFormat="1" applyBorder="1" applyAlignment="1">
      <alignment horizontal="left" vertical="center" wrapText="1"/>
    </xf>
    <xf numFmtId="0" fontId="11" fillId="0" borderId="1" xfId="50" applyFont="1" applyBorder="1" applyAlignment="1">
      <alignment vertical="center" wrapText="1"/>
    </xf>
    <xf numFmtId="9" fontId="2" fillId="0" borderId="1" xfId="52" applyNumberFormat="1" applyFont="1" applyBorder="1">
      <alignment vertical="center"/>
    </xf>
    <xf numFmtId="0" fontId="7" fillId="2" borderId="1" xfId="52" applyFont="1" applyFill="1" applyBorder="1" applyAlignment="1">
      <alignment horizontal="center" vertical="center" wrapText="1"/>
    </xf>
    <xf numFmtId="176" fontId="7" fillId="0" borderId="1" xfId="52" applyNumberFormat="1" applyFont="1" applyBorder="1" applyAlignment="1">
      <alignment vertical="center" wrapText="1"/>
    </xf>
    <xf numFmtId="176" fontId="7" fillId="0" borderId="2" xfId="52" applyNumberFormat="1" applyFont="1" applyBorder="1" applyAlignment="1">
      <alignment horizontal="center" vertical="center" wrapText="1"/>
    </xf>
    <xf numFmtId="176" fontId="7" fillId="0" borderId="3" xfId="52" applyNumberFormat="1" applyFont="1" applyBorder="1" applyAlignment="1">
      <alignment horizontal="center" vertical="center" wrapText="1"/>
    </xf>
    <xf numFmtId="0" fontId="9" fillId="0" borderId="1" xfId="52" applyFont="1" applyBorder="1" applyAlignment="1">
      <alignment horizontal="left" vertical="top" wrapText="1"/>
    </xf>
    <xf numFmtId="0" fontId="12" fillId="0" borderId="1" xfId="52" applyFont="1" applyBorder="1" applyAlignment="1">
      <alignment horizontal="left" vertical="top" wrapText="1"/>
    </xf>
    <xf numFmtId="0" fontId="13" fillId="0" borderId="1" xfId="51" applyFont="1" applyBorder="1" applyAlignment="1">
      <alignment vertical="center" wrapText="1"/>
    </xf>
    <xf numFmtId="0" fontId="1" fillId="0" borderId="1" xfId="51" applyBorder="1" applyAlignment="1">
      <alignment vertical="center" wrapText="1"/>
    </xf>
    <xf numFmtId="0" fontId="1" fillId="0" borderId="0" xfId="51" applyAlignment="1">
      <alignment horizontal="left" vertical="center" wrapText="1"/>
    </xf>
    <xf numFmtId="0" fontId="14" fillId="0" borderId="2" xfId="52" applyFont="1" applyBorder="1" applyAlignment="1">
      <alignment vertical="center" wrapText="1"/>
    </xf>
    <xf numFmtId="0" fontId="14" fillId="0" borderId="3" xfId="52" applyFont="1" applyBorder="1" applyAlignment="1">
      <alignment vertical="center" wrapText="1"/>
    </xf>
    <xf numFmtId="0" fontId="14" fillId="0" borderId="1" xfId="52" applyFont="1" applyBorder="1" applyAlignment="1">
      <alignment horizontal="left" vertical="center" wrapText="1"/>
    </xf>
    <xf numFmtId="9" fontId="14" fillId="0" borderId="1" xfId="52" applyNumberFormat="1" applyFont="1" applyBorder="1" applyAlignment="1">
      <alignment horizontal="left" vertical="center" wrapText="1"/>
    </xf>
    <xf numFmtId="0" fontId="14" fillId="0" borderId="1" xfId="52" applyFont="1" applyBorder="1" applyAlignment="1">
      <alignment horizontal="center" vertical="center" wrapText="1"/>
    </xf>
    <xf numFmtId="58" fontId="11" fillId="0" borderId="1" xfId="51" applyNumberFormat="1" applyFont="1" applyBorder="1" applyAlignment="1">
      <alignment horizontal="left" vertical="center" wrapText="1"/>
    </xf>
    <xf numFmtId="0" fontId="11" fillId="0" borderId="1" xfId="51" applyFont="1" applyBorder="1" applyAlignment="1">
      <alignment vertical="center" wrapText="1"/>
    </xf>
    <xf numFmtId="0" fontId="11" fillId="0" borderId="1" xfId="51" applyFont="1" applyBorder="1" applyAlignment="1">
      <alignment horizontal="left" vertical="center" wrapText="1"/>
    </xf>
    <xf numFmtId="9" fontId="1" fillId="0" borderId="1" xfId="51" applyNumberFormat="1" applyBorder="1" applyAlignment="1">
      <alignment vertical="center" wrapText="1"/>
    </xf>
    <xf numFmtId="0" fontId="7" fillId="0" borderId="5" xfId="52" applyFont="1" applyBorder="1" applyAlignment="1">
      <alignment horizontal="center" vertical="center" wrapText="1"/>
    </xf>
    <xf numFmtId="0" fontId="15" fillId="0" borderId="1" xfId="52" applyFont="1" applyBorder="1" applyAlignment="1">
      <alignment horizontal="center" vertical="center" wrapText="1"/>
    </xf>
    <xf numFmtId="0" fontId="8" fillId="0" borderId="6" xfId="50" applyFont="1" applyBorder="1" applyAlignment="1">
      <alignment horizontal="center" vertical="center" wrapText="1"/>
    </xf>
    <xf numFmtId="0" fontId="7" fillId="0" borderId="6" xfId="52" applyFont="1" applyBorder="1" applyAlignment="1">
      <alignment horizontal="center" vertical="center" wrapText="1"/>
    </xf>
    <xf numFmtId="0" fontId="7" fillId="0" borderId="6" xfId="52" applyFont="1" applyBorder="1" applyAlignment="1">
      <alignment vertical="center" wrapText="1"/>
    </xf>
    <xf numFmtId="0" fontId="7" fillId="0" borderId="2" xfId="52" applyFont="1" applyBorder="1" applyAlignment="1">
      <alignment horizontal="center" vertical="center" textRotation="255" wrapText="1"/>
    </xf>
    <xf numFmtId="0" fontId="8" fillId="0" borderId="7" xfId="50" applyFont="1" applyBorder="1" applyAlignment="1">
      <alignment horizontal="center" vertical="center" wrapText="1"/>
    </xf>
    <xf numFmtId="0" fontId="8" fillId="0" borderId="5" xfId="50" applyFont="1" applyBorder="1" applyAlignment="1">
      <alignment horizontal="center" vertical="center" wrapText="1"/>
    </xf>
    <xf numFmtId="10" fontId="7" fillId="0" borderId="1" xfId="52" applyNumberFormat="1" applyFont="1" applyBorder="1" applyAlignment="1">
      <alignment horizontal="center" vertical="center" wrapText="1"/>
    </xf>
    <xf numFmtId="9" fontId="2" fillId="0" borderId="6" xfId="52" applyNumberFormat="1" applyFont="1" applyBorder="1">
      <alignment vertical="center"/>
    </xf>
    <xf numFmtId="0" fontId="12" fillId="0" borderId="6" xfId="52" applyFont="1" applyBorder="1" applyAlignment="1">
      <alignment horizontal="center" vertical="center"/>
    </xf>
    <xf numFmtId="0" fontId="2" fillId="0" borderId="6" xfId="52" applyFont="1" applyBorder="1" applyAlignment="1">
      <alignment horizontal="center" vertical="center"/>
    </xf>
    <xf numFmtId="0" fontId="12" fillId="0" borderId="1" xfId="52" applyFont="1" applyBorder="1" applyAlignment="1">
      <alignment horizontal="center" vertical="center"/>
    </xf>
    <xf numFmtId="0" fontId="2" fillId="0" borderId="1" xfId="52" applyFont="1" applyBorder="1" applyAlignment="1">
      <alignment horizontal="center" vertical="center"/>
    </xf>
    <xf numFmtId="9" fontId="2" fillId="0" borderId="6" xfId="52" applyNumberFormat="1" applyFont="1" applyBorder="1" applyAlignment="1">
      <alignment horizontal="center" vertical="center"/>
    </xf>
    <xf numFmtId="0" fontId="3" fillId="0" borderId="0" xfId="52" applyAlignment="1">
      <alignment horizontal="left" vertical="center"/>
    </xf>
    <xf numFmtId="0" fontId="3" fillId="0" borderId="0" xfId="52" applyAlignment="1">
      <alignment horizontal="center" vertical="center"/>
    </xf>
    <xf numFmtId="0" fontId="4" fillId="0" borderId="0" xfId="50" applyFont="1" applyAlignment="1">
      <alignment horizontal="left" vertical="center" wrapText="1"/>
    </xf>
    <xf numFmtId="0" fontId="1" fillId="0" borderId="0" xfId="50" applyAlignment="1">
      <alignment horizontal="left" vertical="center" wrapText="1"/>
    </xf>
    <xf numFmtId="0" fontId="7" fillId="0" borderId="2" xfId="52" applyFont="1" applyBorder="1" applyAlignment="1">
      <alignment horizontal="left" vertical="center" wrapText="1"/>
    </xf>
    <xf numFmtId="0" fontId="7" fillId="0" borderId="3" xfId="52" applyFont="1" applyBorder="1" applyAlignment="1">
      <alignment horizontal="left" vertical="center" wrapText="1"/>
    </xf>
    <xf numFmtId="0" fontId="7" fillId="0" borderId="5" xfId="52" applyFont="1" applyBorder="1" applyAlignment="1">
      <alignment horizontal="left" vertical="center" wrapText="1"/>
    </xf>
    <xf numFmtId="0" fontId="7" fillId="0" borderId="6" xfId="52" applyFont="1" applyBorder="1" applyAlignment="1">
      <alignment horizontal="left" vertical="center" wrapText="1"/>
    </xf>
    <xf numFmtId="0" fontId="16" fillId="0" borderId="1" xfId="52" applyFont="1" applyBorder="1" applyAlignment="1">
      <alignment horizontal="center" vertical="center" shrinkToFit="1"/>
    </xf>
    <xf numFmtId="9" fontId="7" fillId="0" borderId="6" xfId="52" applyNumberFormat="1" applyFont="1" applyBorder="1" applyAlignment="1">
      <alignment vertical="center" wrapText="1"/>
    </xf>
    <xf numFmtId="9" fontId="7" fillId="0" borderId="1" xfId="52" applyNumberFormat="1" applyFont="1" applyBorder="1" applyAlignment="1">
      <alignment vertical="center" wrapText="1"/>
    </xf>
    <xf numFmtId="0" fontId="17" fillId="0" borderId="1" xfId="52" applyFont="1" applyBorder="1" applyAlignment="1">
      <alignment horizontal="center" vertical="center" wrapText="1"/>
    </xf>
    <xf numFmtId="9" fontId="16" fillId="0" borderId="1" xfId="52" applyNumberFormat="1" applyFont="1" applyBorder="1" applyAlignment="1">
      <alignment horizontal="center" vertical="center"/>
    </xf>
    <xf numFmtId="10" fontId="7" fillId="0" borderId="1" xfId="52" applyNumberFormat="1" applyFont="1" applyBorder="1" applyAlignment="1">
      <alignment vertical="center" wrapText="1"/>
    </xf>
    <xf numFmtId="0" fontId="17" fillId="0" borderId="1" xfId="52" applyFont="1" applyBorder="1" applyAlignment="1">
      <alignment horizontal="left" vertical="center" wrapText="1"/>
    </xf>
    <xf numFmtId="0" fontId="16" fillId="0" borderId="1" xfId="52" applyFont="1" applyBorder="1" applyAlignment="1">
      <alignment horizontal="center" vertical="center"/>
    </xf>
    <xf numFmtId="0" fontId="18" fillId="0" borderId="1" xfId="52" applyFont="1" applyBorder="1" applyAlignment="1">
      <alignment horizontal="left" vertical="center" wrapText="1"/>
    </xf>
    <xf numFmtId="10" fontId="7" fillId="0" borderId="6" xfId="52" applyNumberFormat="1" applyFont="1" applyBorder="1" applyAlignment="1">
      <alignment vertical="center" wrapText="1"/>
    </xf>
    <xf numFmtId="0" fontId="7" fillId="0" borderId="1" xfId="52" applyFont="1" applyBorder="1" applyAlignment="1">
      <alignment horizontal="right" vertical="center" wrapText="1"/>
    </xf>
    <xf numFmtId="0" fontId="16" fillId="0" borderId="1" xfId="52" applyFont="1" applyBorder="1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7" fillId="0" borderId="1" xfId="52" applyNumberFormat="1" applyFont="1" applyBorder="1" applyAlignment="1">
      <alignment horizontal="center" vertical="center" wrapText="1"/>
    </xf>
    <xf numFmtId="0" fontId="19" fillId="0" borderId="0" xfId="52" applyFont="1">
      <alignment vertical="center"/>
    </xf>
    <xf numFmtId="0" fontId="6" fillId="0" borderId="0" xfId="52" applyFont="1">
      <alignment vertical="center"/>
    </xf>
    <xf numFmtId="0" fontId="20" fillId="0" borderId="0" xfId="52" applyFont="1">
      <alignment vertical="center"/>
    </xf>
    <xf numFmtId="0" fontId="21" fillId="0" borderId="0" xfId="52" applyFont="1" applyAlignment="1">
      <alignment horizontal="center" vertical="center" wrapText="1"/>
    </xf>
    <xf numFmtId="0" fontId="22" fillId="0" borderId="1" xfId="52" applyFont="1" applyBorder="1" applyAlignment="1">
      <alignment horizontal="center" vertical="center" wrapText="1"/>
    </xf>
    <xf numFmtId="9" fontId="7" fillId="0" borderId="6" xfId="52" applyNumberFormat="1" applyFont="1" applyBorder="1" applyAlignment="1">
      <alignment horizontal="center" vertical="center" wrapText="1"/>
    </xf>
    <xf numFmtId="49" fontId="7" fillId="0" borderId="1" xfId="52" applyNumberFormat="1" applyFont="1" applyBorder="1" applyAlignment="1">
      <alignment horizontal="center" vertical="center" wrapText="1"/>
    </xf>
    <xf numFmtId="9" fontId="7" fillId="0" borderId="6" xfId="52" applyNumberFormat="1" applyFont="1" applyBorder="1" applyAlignment="1">
      <alignment horizontal="center" vertical="center"/>
    </xf>
    <xf numFmtId="0" fontId="7" fillId="0" borderId="6" xfId="52" applyFont="1" applyBorder="1" applyAlignment="1">
      <alignment horizontal="center" vertical="center"/>
    </xf>
    <xf numFmtId="9" fontId="7" fillId="0" borderId="1" xfId="52" applyNumberFormat="1" applyFont="1" applyBorder="1" applyAlignment="1">
      <alignment horizontal="center" vertical="center"/>
    </xf>
    <xf numFmtId="0" fontId="7" fillId="0" borderId="1" xfId="52" applyFont="1" applyBorder="1" applyAlignment="1">
      <alignment horizontal="center" vertical="center"/>
    </xf>
    <xf numFmtId="0" fontId="12" fillId="0" borderId="0" xfId="52" applyFont="1" applyAlignment="1">
      <alignment vertical="center" wrapText="1"/>
    </xf>
    <xf numFmtId="0" fontId="23" fillId="0" borderId="0" xfId="52" applyFont="1">
      <alignment vertical="center"/>
    </xf>
    <xf numFmtId="0" fontId="2" fillId="0" borderId="0" xfId="53" applyFont="1" applyAlignment="1">
      <alignment vertical="center"/>
    </xf>
    <xf numFmtId="0" fontId="0" fillId="0" borderId="0" xfId="53" applyAlignment="1">
      <alignment vertical="center"/>
    </xf>
    <xf numFmtId="0" fontId="5" fillId="0" borderId="0" xfId="53" applyFont="1" applyAlignment="1">
      <alignment horizontal="center" vertical="center" wrapText="1"/>
    </xf>
    <xf numFmtId="0" fontId="6" fillId="0" borderId="0" xfId="53" applyFont="1" applyAlignment="1">
      <alignment horizontal="center" vertical="top" wrapText="1"/>
    </xf>
    <xf numFmtId="0" fontId="7" fillId="0" borderId="1" xfId="53" applyFont="1" applyBorder="1" applyAlignment="1">
      <alignment horizontal="center" vertical="center" wrapText="1"/>
    </xf>
    <xf numFmtId="0" fontId="7" fillId="0" borderId="2" xfId="53" applyFont="1" applyBorder="1" applyAlignment="1">
      <alignment horizontal="center" vertical="center" wrapText="1"/>
    </xf>
    <xf numFmtId="0" fontId="7" fillId="0" borderId="3" xfId="53" applyFont="1" applyBorder="1" applyAlignment="1">
      <alignment horizontal="center" vertical="center" wrapText="1"/>
    </xf>
    <xf numFmtId="9" fontId="7" fillId="0" borderId="1" xfId="53" applyNumberFormat="1" applyFont="1" applyBorder="1" applyAlignment="1">
      <alignment horizontal="center" vertical="center" wrapText="1"/>
    </xf>
    <xf numFmtId="0" fontId="7" fillId="0" borderId="1" xfId="53" applyFont="1" applyBorder="1" applyAlignment="1">
      <alignment horizontal="left" vertical="center" wrapText="1"/>
    </xf>
    <xf numFmtId="0" fontId="12" fillId="0" borderId="1" xfId="53" applyFont="1" applyBorder="1" applyAlignment="1">
      <alignment horizontal="left" vertical="center" wrapText="1"/>
    </xf>
    <xf numFmtId="0" fontId="7" fillId="0" borderId="1" xfId="53" applyFont="1" applyBorder="1" applyAlignment="1">
      <alignment horizontal="center" vertical="center" textRotation="255" wrapText="1"/>
    </xf>
    <xf numFmtId="0" fontId="7" fillId="0" borderId="5" xfId="53" applyFont="1" applyBorder="1" applyAlignment="1">
      <alignment horizontal="center" vertical="center" wrapText="1"/>
    </xf>
    <xf numFmtId="0" fontId="22" fillId="0" borderId="1" xfId="53" applyFont="1" applyBorder="1" applyAlignment="1">
      <alignment horizontal="center" vertical="center" wrapText="1"/>
    </xf>
    <xf numFmtId="0" fontId="7" fillId="0" borderId="6" xfId="53" applyFont="1" applyBorder="1" applyAlignment="1">
      <alignment horizontal="center" vertical="center" wrapText="1"/>
    </xf>
    <xf numFmtId="9" fontId="7" fillId="0" borderId="6" xfId="53" applyNumberFormat="1" applyFont="1" applyBorder="1" applyAlignment="1">
      <alignment horizontal="center" vertical="center" wrapText="1"/>
    </xf>
    <xf numFmtId="0" fontId="7" fillId="0" borderId="2" xfId="53" applyFont="1" applyBorder="1" applyAlignment="1">
      <alignment horizontal="center" vertical="center" textRotation="255" wrapText="1"/>
    </xf>
    <xf numFmtId="10" fontId="7" fillId="0" borderId="1" xfId="53" applyNumberFormat="1" applyFont="1" applyBorder="1" applyAlignment="1">
      <alignment horizontal="center" vertical="center" wrapText="1"/>
    </xf>
    <xf numFmtId="0" fontId="7" fillId="0" borderId="1" xfId="53" applyFont="1" applyBorder="1" applyAlignment="1">
      <alignment horizontal="center" vertical="center" wrapText="1" readingOrder="1"/>
    </xf>
    <xf numFmtId="0" fontId="7" fillId="0" borderId="2" xfId="53" applyFont="1" applyBorder="1" applyAlignment="1">
      <alignment horizontal="center" vertical="center" wrapText="1" readingOrder="1"/>
    </xf>
    <xf numFmtId="0" fontId="7" fillId="0" borderId="4" xfId="53" applyFont="1" applyBorder="1" applyAlignment="1">
      <alignment horizontal="center" vertical="center" wrapText="1" readingOrder="1"/>
    </xf>
    <xf numFmtId="0" fontId="6" fillId="0" borderId="2" xfId="53" applyFont="1" applyBorder="1" applyAlignment="1">
      <alignment horizontal="center" vertical="center"/>
    </xf>
    <xf numFmtId="0" fontId="6" fillId="0" borderId="4" xfId="53" applyFont="1" applyBorder="1" applyAlignment="1">
      <alignment horizontal="center" vertical="center"/>
    </xf>
    <xf numFmtId="0" fontId="7" fillId="0" borderId="4" xfId="53" applyFont="1" applyBorder="1" applyAlignment="1">
      <alignment horizontal="center" vertical="center" wrapText="1"/>
    </xf>
    <xf numFmtId="0" fontId="2" fillId="0" borderId="0" xfId="53" applyFont="1" applyAlignment="1">
      <alignment vertical="center" wrapText="1"/>
    </xf>
    <xf numFmtId="9" fontId="7" fillId="0" borderId="6" xfId="53" applyNumberFormat="1" applyFont="1" applyBorder="1" applyAlignment="1">
      <alignment horizontal="center" vertical="center"/>
    </xf>
    <xf numFmtId="0" fontId="7" fillId="0" borderId="6" xfId="53" applyFont="1" applyBorder="1" applyAlignment="1">
      <alignment horizontal="center" vertical="center"/>
    </xf>
    <xf numFmtId="0" fontId="7" fillId="0" borderId="1" xfId="53" applyFont="1" applyBorder="1" applyAlignment="1">
      <alignment horizontal="center" vertical="center"/>
    </xf>
    <xf numFmtId="9" fontId="7" fillId="0" borderId="1" xfId="53" applyNumberFormat="1" applyFont="1" applyBorder="1" applyAlignment="1">
      <alignment horizontal="center" vertical="center"/>
    </xf>
    <xf numFmtId="0" fontId="7" fillId="0" borderId="3" xfId="53" applyFont="1" applyBorder="1" applyAlignment="1">
      <alignment horizontal="center" vertical="center" wrapText="1" readingOrder="1"/>
    </xf>
    <xf numFmtId="0" fontId="6" fillId="0" borderId="3" xfId="53" applyFont="1" applyBorder="1" applyAlignment="1">
      <alignment horizontal="center" vertical="center"/>
    </xf>
    <xf numFmtId="0" fontId="24" fillId="0" borderId="0" xfId="52" applyFont="1">
      <alignment vertical="center"/>
    </xf>
    <xf numFmtId="0" fontId="25" fillId="0" borderId="0" xfId="52" applyFont="1">
      <alignment vertical="center"/>
    </xf>
    <xf numFmtId="0" fontId="26" fillId="0" borderId="0" xfId="52" applyFont="1">
      <alignment vertical="center"/>
    </xf>
    <xf numFmtId="0" fontId="27" fillId="0" borderId="0" xfId="52" applyFont="1" applyAlignment="1">
      <alignment horizontal="center" vertical="center" wrapText="1"/>
    </xf>
    <xf numFmtId="0" fontId="28" fillId="0" borderId="0" xfId="52" applyFont="1" applyAlignment="1">
      <alignment horizontal="center" vertical="center" wrapText="1"/>
    </xf>
    <xf numFmtId="0" fontId="8" fillId="0" borderId="1" xfId="52" applyFont="1" applyBorder="1" applyAlignment="1">
      <alignment horizontal="center" vertical="center" wrapText="1"/>
    </xf>
    <xf numFmtId="0" fontId="8" fillId="0" borderId="2" xfId="52" applyFont="1" applyBorder="1" applyAlignment="1">
      <alignment horizontal="center" vertical="center" wrapText="1"/>
    </xf>
    <xf numFmtId="0" fontId="8" fillId="0" borderId="3" xfId="52" applyFont="1" applyBorder="1" applyAlignment="1">
      <alignment horizontal="center" vertical="center" wrapText="1"/>
    </xf>
    <xf numFmtId="9" fontId="8" fillId="0" borderId="1" xfId="52" applyNumberFormat="1" applyFont="1" applyBorder="1" applyAlignment="1">
      <alignment horizontal="center" vertical="center" wrapText="1"/>
    </xf>
    <xf numFmtId="0" fontId="8" fillId="0" borderId="1" xfId="52" applyFont="1" applyBorder="1" applyAlignment="1">
      <alignment horizontal="left" vertical="center" wrapText="1"/>
    </xf>
    <xf numFmtId="0" fontId="8" fillId="0" borderId="1" xfId="52" applyFont="1" applyBorder="1" applyAlignment="1">
      <alignment horizontal="center" vertical="center" textRotation="255" wrapText="1"/>
    </xf>
    <xf numFmtId="0" fontId="8" fillId="0" borderId="5" xfId="52" applyFont="1" applyBorder="1" applyAlignment="1">
      <alignment horizontal="center" vertical="center" wrapText="1"/>
    </xf>
    <xf numFmtId="0" fontId="29" fillId="0" borderId="1" xfId="52" applyFont="1" applyBorder="1" applyAlignment="1">
      <alignment horizontal="center" vertical="center" wrapText="1"/>
    </xf>
    <xf numFmtId="0" fontId="8" fillId="0" borderId="6" xfId="52" applyFont="1" applyBorder="1" applyAlignment="1">
      <alignment horizontal="center" vertical="center" wrapText="1"/>
    </xf>
    <xf numFmtId="9" fontId="8" fillId="0" borderId="6" xfId="52" applyNumberFormat="1" applyFont="1" applyBorder="1" applyAlignment="1">
      <alignment horizontal="center" vertical="center" wrapText="1"/>
    </xf>
    <xf numFmtId="10" fontId="8" fillId="0" borderId="1" xfId="52" applyNumberFormat="1" applyFont="1" applyBorder="1" applyAlignment="1">
      <alignment horizontal="center" vertical="center" wrapText="1"/>
    </xf>
    <xf numFmtId="0" fontId="8" fillId="0" borderId="2" xfId="52" applyFont="1" applyBorder="1" applyAlignment="1">
      <alignment horizontal="center" vertical="center" textRotation="255" wrapText="1"/>
    </xf>
    <xf numFmtId="49" fontId="8" fillId="0" borderId="1" xfId="52" applyNumberFormat="1" applyFont="1" applyBorder="1" applyAlignment="1">
      <alignment horizontal="center" vertical="center" wrapText="1"/>
    </xf>
    <xf numFmtId="0" fontId="29" fillId="0" borderId="2" xfId="52" applyFont="1" applyBorder="1" applyAlignment="1">
      <alignment horizontal="center" vertical="center" wrapText="1"/>
    </xf>
    <xf numFmtId="0" fontId="29" fillId="0" borderId="4" xfId="52" applyFont="1" applyBorder="1" applyAlignment="1">
      <alignment horizontal="center" vertical="center" wrapText="1"/>
    </xf>
    <xf numFmtId="0" fontId="8" fillId="0" borderId="1" xfId="50" applyFont="1" applyBorder="1" applyAlignment="1">
      <alignment vertical="center" wrapText="1"/>
    </xf>
    <xf numFmtId="0" fontId="8" fillId="0" borderId="1" xfId="52" applyFont="1" applyBorder="1" applyAlignment="1">
      <alignment horizontal="center" vertical="center" wrapText="1" readingOrder="1"/>
    </xf>
    <xf numFmtId="0" fontId="8" fillId="0" borderId="2" xfId="52" applyFont="1" applyBorder="1" applyAlignment="1">
      <alignment horizontal="center" vertical="center" wrapText="1" readingOrder="1"/>
    </xf>
    <xf numFmtId="0" fontId="8" fillId="0" borderId="4" xfId="52" applyFont="1" applyBorder="1" applyAlignment="1">
      <alignment horizontal="center" vertical="center" wrapText="1" readingOrder="1"/>
    </xf>
    <xf numFmtId="0" fontId="25" fillId="0" borderId="2" xfId="52" applyFont="1" applyBorder="1" applyAlignment="1">
      <alignment horizontal="center" vertical="center"/>
    </xf>
    <xf numFmtId="0" fontId="25" fillId="0" borderId="4" xfId="52" applyFont="1" applyBorder="1" applyAlignment="1">
      <alignment horizontal="center" vertical="center"/>
    </xf>
    <xf numFmtId="0" fontId="8" fillId="0" borderId="4" xfId="52" applyFont="1" applyBorder="1" applyAlignment="1">
      <alignment horizontal="center" vertical="center" wrapText="1"/>
    </xf>
    <xf numFmtId="9" fontId="8" fillId="0" borderId="6" xfId="52" applyNumberFormat="1" applyFont="1" applyBorder="1" applyAlignment="1">
      <alignment horizontal="center" vertical="center"/>
    </xf>
    <xf numFmtId="0" fontId="8" fillId="0" borderId="6" xfId="52" applyFont="1" applyBorder="1" applyAlignment="1">
      <alignment horizontal="center" vertical="center"/>
    </xf>
    <xf numFmtId="9" fontId="8" fillId="0" borderId="1" xfId="52" applyNumberFormat="1" applyFont="1" applyBorder="1" applyAlignment="1">
      <alignment horizontal="center" vertical="center"/>
    </xf>
    <xf numFmtId="0" fontId="8" fillId="0" borderId="1" xfId="52" applyFont="1" applyBorder="1" applyAlignment="1">
      <alignment horizontal="center" vertical="center"/>
    </xf>
    <xf numFmtId="0" fontId="29" fillId="0" borderId="3" xfId="52" applyFont="1" applyBorder="1" applyAlignment="1">
      <alignment horizontal="center" vertical="center" wrapText="1"/>
    </xf>
    <xf numFmtId="0" fontId="30" fillId="0" borderId="0" xfId="52" applyFont="1" applyAlignment="1">
      <alignment vertical="center" wrapText="1"/>
    </xf>
    <xf numFmtId="0" fontId="31" fillId="0" borderId="0" xfId="52" applyFont="1">
      <alignment vertical="center"/>
    </xf>
    <xf numFmtId="0" fontId="8" fillId="0" borderId="3" xfId="52" applyFont="1" applyBorder="1" applyAlignment="1">
      <alignment horizontal="center" vertical="center" wrapText="1" readingOrder="1"/>
    </xf>
    <xf numFmtId="0" fontId="25" fillId="0" borderId="3" xfId="52" applyFont="1" applyBorder="1" applyAlignment="1">
      <alignment horizontal="center" vertical="center"/>
    </xf>
    <xf numFmtId="177" fontId="7" fillId="0" borderId="2" xfId="52" applyNumberFormat="1" applyFont="1" applyBorder="1" applyAlignment="1">
      <alignment horizontal="center" vertical="center" wrapText="1"/>
    </xf>
    <xf numFmtId="177" fontId="7" fillId="0" borderId="3" xfId="52" applyNumberFormat="1" applyFont="1" applyBorder="1" applyAlignment="1">
      <alignment horizontal="center" vertical="center" wrapText="1"/>
    </xf>
    <xf numFmtId="0" fontId="7" fillId="0" borderId="1" xfId="52" applyFont="1" applyBorder="1" applyAlignment="1">
      <alignment horizontal="left" vertical="top" wrapText="1"/>
    </xf>
    <xf numFmtId="178" fontId="7" fillId="0" borderId="2" xfId="52" applyNumberFormat="1" applyFont="1" applyBorder="1" applyAlignment="1">
      <alignment horizontal="center" vertical="center" wrapText="1" readingOrder="1"/>
    </xf>
    <xf numFmtId="178" fontId="7" fillId="0" borderId="4" xfId="52" applyNumberFormat="1" applyFont="1" applyBorder="1" applyAlignment="1">
      <alignment horizontal="center" vertical="center" wrapText="1" readingOrder="1"/>
    </xf>
    <xf numFmtId="0" fontId="7" fillId="0" borderId="4" xfId="52" applyFont="1" applyBorder="1" applyAlignment="1">
      <alignment horizontal="left" vertical="center" wrapText="1"/>
    </xf>
    <xf numFmtId="178" fontId="7" fillId="0" borderId="1" xfId="52" applyNumberFormat="1" applyFont="1" applyBorder="1" applyAlignment="1">
      <alignment horizontal="center" vertical="center" wrapText="1"/>
    </xf>
    <xf numFmtId="178" fontId="12" fillId="0" borderId="6" xfId="52" applyNumberFormat="1" applyFont="1" applyBorder="1" applyAlignment="1">
      <alignment horizontal="center" vertical="center"/>
    </xf>
    <xf numFmtId="178" fontId="7" fillId="0" borderId="3" xfId="52" applyNumberFormat="1" applyFont="1" applyBorder="1" applyAlignment="1">
      <alignment horizontal="center" vertical="center" wrapText="1" readingOrder="1"/>
    </xf>
    <xf numFmtId="10" fontId="7" fillId="0" borderId="1" xfId="49" applyNumberFormat="1" applyFont="1" applyFill="1" applyBorder="1" applyAlignment="1">
      <alignment horizontal="center" vertical="center" wrapText="1"/>
    </xf>
    <xf numFmtId="177" fontId="7" fillId="0" borderId="2" xfId="52" applyNumberFormat="1" applyFont="1" applyBorder="1" applyAlignment="1">
      <alignment horizontal="center" vertical="center" wrapText="1" readingOrder="1"/>
    </xf>
    <xf numFmtId="177" fontId="7" fillId="0" borderId="4" xfId="52" applyNumberFormat="1" applyFont="1" applyBorder="1" applyAlignment="1">
      <alignment horizontal="center" vertical="center" wrapText="1" readingOrder="1"/>
    </xf>
    <xf numFmtId="0" fontId="7" fillId="0" borderId="2" xfId="52" applyFont="1" applyBorder="1" applyAlignment="1">
      <alignment horizontal="left" vertical="center" wrapText="1" readingOrder="1"/>
    </xf>
    <xf numFmtId="0" fontId="7" fillId="0" borderId="4" xfId="52" applyFont="1" applyBorder="1" applyAlignment="1">
      <alignment horizontal="left" vertical="center" wrapText="1" readingOrder="1"/>
    </xf>
    <xf numFmtId="0" fontId="6" fillId="0" borderId="2" xfId="52" applyFont="1" applyBorder="1" applyAlignment="1">
      <alignment horizontal="left" vertical="center"/>
    </xf>
    <xf numFmtId="0" fontId="6" fillId="0" borderId="4" xfId="52" applyFont="1" applyBorder="1" applyAlignment="1">
      <alignment horizontal="left" vertical="center"/>
    </xf>
    <xf numFmtId="177" fontId="7" fillId="0" borderId="6" xfId="52" applyNumberFormat="1" applyFont="1" applyBorder="1" applyAlignment="1">
      <alignment horizontal="center" vertical="center" wrapText="1"/>
    </xf>
    <xf numFmtId="10" fontId="7" fillId="0" borderId="6" xfId="49" applyNumberFormat="1" applyFont="1" applyFill="1" applyBorder="1" applyAlignment="1">
      <alignment horizontal="center" vertical="center" wrapText="1"/>
    </xf>
    <xf numFmtId="10" fontId="7" fillId="0" borderId="6" xfId="52" applyNumberFormat="1" applyFont="1" applyBorder="1" applyAlignment="1">
      <alignment horizontal="center" vertical="center" wrapText="1"/>
    </xf>
    <xf numFmtId="177" fontId="7" fillId="0" borderId="3" xfId="52" applyNumberFormat="1" applyFont="1" applyBorder="1" applyAlignment="1">
      <alignment horizontal="center" vertical="center" wrapText="1" readingOrder="1"/>
    </xf>
    <xf numFmtId="0" fontId="7" fillId="0" borderId="3" xfId="52" applyFont="1" applyBorder="1" applyAlignment="1">
      <alignment horizontal="left" vertical="center" wrapText="1" readingOrder="1"/>
    </xf>
    <xf numFmtId="0" fontId="6" fillId="0" borderId="3" xfId="52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0" fontId="12" fillId="0" borderId="1" xfId="52" applyFont="1" applyBorder="1" applyAlignment="1">
      <alignment horizontal="left" vertical="center" wrapText="1"/>
    </xf>
    <xf numFmtId="0" fontId="2" fillId="0" borderId="8" xfId="52" applyFont="1" applyBorder="1">
      <alignment vertical="center"/>
    </xf>
    <xf numFmtId="0" fontId="2" fillId="0" borderId="9" xfId="52" applyFont="1" applyBorder="1">
      <alignment vertical="center"/>
    </xf>
    <xf numFmtId="0" fontId="33" fillId="0" borderId="0" xfId="52" applyFont="1" applyAlignment="1">
      <alignment horizontal="center" vertical="center"/>
    </xf>
    <xf numFmtId="0" fontId="34" fillId="0" borderId="0" xfId="52" applyFont="1" applyAlignment="1">
      <alignment horizontal="center" vertical="center" wrapText="1"/>
    </xf>
    <xf numFmtId="0" fontId="33" fillId="0" borderId="0" xfId="52" applyFont="1" applyAlignment="1">
      <alignment horizontal="center" vertical="top" wrapText="1"/>
    </xf>
    <xf numFmtId="0" fontId="35" fillId="0" borderId="1" xfId="52" applyFont="1" applyBorder="1" applyAlignment="1">
      <alignment horizontal="center" vertical="center" wrapText="1"/>
    </xf>
    <xf numFmtId="0" fontId="35" fillId="0" borderId="2" xfId="52" applyFont="1" applyBorder="1" applyAlignment="1">
      <alignment horizontal="center" vertical="center" wrapText="1"/>
    </xf>
    <xf numFmtId="0" fontId="35" fillId="0" borderId="3" xfId="52" applyFont="1" applyBorder="1" applyAlignment="1">
      <alignment horizontal="center" vertical="center" wrapText="1"/>
    </xf>
    <xf numFmtId="10" fontId="35" fillId="0" borderId="1" xfId="52" applyNumberFormat="1" applyFont="1" applyBorder="1" applyAlignment="1">
      <alignment horizontal="center" vertical="center" wrapText="1"/>
    </xf>
    <xf numFmtId="0" fontId="36" fillId="0" borderId="1" xfId="52" applyFont="1" applyBorder="1" applyAlignment="1">
      <alignment horizontal="center" vertical="center" wrapText="1"/>
    </xf>
    <xf numFmtId="0" fontId="37" fillId="0" borderId="1" xfId="52" applyFont="1" applyBorder="1" applyAlignment="1">
      <alignment horizontal="left" vertical="center" wrapText="1"/>
    </xf>
    <xf numFmtId="0" fontId="35" fillId="0" borderId="1" xfId="52" applyFont="1" applyBorder="1" applyAlignment="1">
      <alignment horizontal="left" vertical="center" wrapText="1"/>
    </xf>
    <xf numFmtId="0" fontId="35" fillId="0" borderId="1" xfId="52" applyFont="1" applyBorder="1" applyAlignment="1">
      <alignment horizontal="center" vertical="center" textRotation="255" wrapText="1"/>
    </xf>
    <xf numFmtId="0" fontId="35" fillId="0" borderId="5" xfId="52" applyFont="1" applyBorder="1" applyAlignment="1">
      <alignment horizontal="center" vertical="center" wrapText="1"/>
    </xf>
    <xf numFmtId="0" fontId="38" fillId="0" borderId="1" xfId="52" applyFont="1" applyBorder="1" applyAlignment="1">
      <alignment horizontal="center" vertical="center" wrapText="1"/>
    </xf>
    <xf numFmtId="0" fontId="39" fillId="0" borderId="6" xfId="50" applyFont="1" applyBorder="1" applyAlignment="1">
      <alignment horizontal="center" vertical="center" wrapText="1"/>
    </xf>
    <xf numFmtId="0" fontId="35" fillId="0" borderId="6" xfId="52" applyFont="1" applyBorder="1" applyAlignment="1">
      <alignment horizontal="center" vertical="center" wrapText="1"/>
    </xf>
    <xf numFmtId="9" fontId="35" fillId="0" borderId="1" xfId="52" applyNumberFormat="1" applyFont="1" applyBorder="1" applyAlignment="1">
      <alignment horizontal="center" vertical="center" wrapText="1"/>
    </xf>
    <xf numFmtId="0" fontId="39" fillId="0" borderId="1" xfId="50" applyFont="1" applyBorder="1" applyAlignment="1">
      <alignment horizontal="center" vertical="center" wrapText="1"/>
    </xf>
    <xf numFmtId="0" fontId="35" fillId="0" borderId="2" xfId="52" applyFont="1" applyBorder="1" applyAlignment="1">
      <alignment horizontal="center" vertical="center" textRotation="255" wrapText="1"/>
    </xf>
    <xf numFmtId="0" fontId="40" fillId="0" borderId="1" xfId="52" applyFont="1" applyBorder="1" applyAlignment="1">
      <alignment horizontal="center" vertical="center" wrapText="1"/>
    </xf>
    <xf numFmtId="0" fontId="39" fillId="0" borderId="7" xfId="50" applyFont="1" applyBorder="1" applyAlignment="1">
      <alignment horizontal="center" vertical="center" wrapText="1"/>
    </xf>
    <xf numFmtId="0" fontId="39" fillId="0" borderId="5" xfId="50" applyFont="1" applyBorder="1" applyAlignment="1">
      <alignment horizontal="center" vertical="center" wrapText="1"/>
    </xf>
    <xf numFmtId="0" fontId="35" fillId="0" borderId="1" xfId="52" applyFont="1" applyBorder="1" applyAlignment="1">
      <alignment horizontal="center" vertical="center" wrapText="1" readingOrder="1"/>
    </xf>
    <xf numFmtId="0" fontId="35" fillId="0" borderId="2" xfId="52" applyFont="1" applyBorder="1" applyAlignment="1">
      <alignment horizontal="center" vertical="center" wrapText="1" readingOrder="1"/>
    </xf>
    <xf numFmtId="0" fontId="35" fillId="0" borderId="4" xfId="52" applyFont="1" applyBorder="1" applyAlignment="1">
      <alignment horizontal="center" vertical="center" wrapText="1" readingOrder="1"/>
    </xf>
    <xf numFmtId="0" fontId="33" fillId="0" borderId="2" xfId="52" applyFont="1" applyBorder="1" applyAlignment="1">
      <alignment horizontal="center" vertical="center"/>
    </xf>
    <xf numFmtId="0" fontId="33" fillId="0" borderId="4" xfId="52" applyFont="1" applyBorder="1" applyAlignment="1">
      <alignment horizontal="center" vertical="center"/>
    </xf>
    <xf numFmtId="0" fontId="35" fillId="0" borderId="4" xfId="52" applyFont="1" applyBorder="1" applyAlignment="1">
      <alignment horizontal="center" vertical="center" wrapText="1"/>
    </xf>
    <xf numFmtId="0" fontId="41" fillId="0" borderId="6" xfId="52" applyFont="1" applyBorder="1" applyAlignment="1">
      <alignment horizontal="center" vertical="center"/>
    </xf>
    <xf numFmtId="0" fontId="41" fillId="0" borderId="1" xfId="52" applyFont="1" applyBorder="1" applyAlignment="1">
      <alignment horizontal="center" vertical="center"/>
    </xf>
    <xf numFmtId="0" fontId="35" fillId="0" borderId="3" xfId="52" applyFont="1" applyBorder="1" applyAlignment="1">
      <alignment horizontal="center" vertical="center" wrapText="1" readingOrder="1"/>
    </xf>
    <xf numFmtId="0" fontId="33" fillId="0" borderId="3" xfId="52" applyFont="1" applyBorder="1" applyAlignment="1">
      <alignment horizontal="center" vertical="center"/>
    </xf>
    <xf numFmtId="9" fontId="7" fillId="0" borderId="1" xfId="49" applyFont="1" applyFill="1" applyBorder="1" applyAlignment="1">
      <alignment horizontal="center" vertical="center" wrapText="1"/>
    </xf>
    <xf numFmtId="0" fontId="12" fillId="0" borderId="1" xfId="52" applyFont="1" applyBorder="1" applyAlignment="1">
      <alignment horizontal="center" vertical="center" textRotation="255" wrapText="1"/>
    </xf>
    <xf numFmtId="0" fontId="12" fillId="0" borderId="5" xfId="52" applyFont="1" applyBorder="1" applyAlignment="1">
      <alignment horizontal="center" vertical="center" wrapText="1"/>
    </xf>
    <xf numFmtId="0" fontId="42" fillId="0" borderId="1" xfId="52" applyFont="1" applyBorder="1" applyAlignment="1">
      <alignment horizontal="center" vertical="center" wrapText="1"/>
    </xf>
    <xf numFmtId="0" fontId="30" fillId="0" borderId="6" xfId="50" applyFont="1" applyBorder="1" applyAlignment="1">
      <alignment horizontal="center" vertical="center" wrapText="1"/>
    </xf>
    <xf numFmtId="0" fontId="12" fillId="0" borderId="6" xfId="52" applyFont="1" applyBorder="1" applyAlignment="1">
      <alignment horizontal="center" vertical="center" wrapText="1"/>
    </xf>
    <xf numFmtId="0" fontId="12" fillId="0" borderId="1" xfId="52" applyFont="1" applyBorder="1" applyAlignment="1">
      <alignment horizontal="center" vertical="center" wrapText="1"/>
    </xf>
    <xf numFmtId="0" fontId="30" fillId="0" borderId="1" xfId="50" applyFont="1" applyBorder="1" applyAlignment="1">
      <alignment horizontal="center" vertical="center" wrapText="1"/>
    </xf>
    <xf numFmtId="0" fontId="12" fillId="0" borderId="2" xfId="52" applyFont="1" applyBorder="1" applyAlignment="1">
      <alignment horizontal="center" vertical="center" textRotation="255" wrapText="1"/>
    </xf>
    <xf numFmtId="0" fontId="30" fillId="0" borderId="7" xfId="50" applyFont="1" applyBorder="1" applyAlignment="1">
      <alignment horizontal="center" vertical="center" wrapText="1"/>
    </xf>
    <xf numFmtId="0" fontId="9" fillId="0" borderId="1" xfId="52" applyFont="1" applyBorder="1" applyAlignment="1">
      <alignment horizontal="center" vertical="center" wrapText="1"/>
    </xf>
    <xf numFmtId="0" fontId="30" fillId="0" borderId="5" xfId="50" applyFont="1" applyBorder="1" applyAlignment="1">
      <alignment horizontal="center" vertical="center" wrapText="1"/>
    </xf>
    <xf numFmtId="177" fontId="7" fillId="0" borderId="1" xfId="52" applyNumberFormat="1" applyFont="1" applyBorder="1" applyAlignment="1">
      <alignment horizontal="center" vertical="center" wrapText="1"/>
    </xf>
    <xf numFmtId="9" fontId="12" fillId="0" borderId="6" xfId="52" applyNumberFormat="1" applyFont="1" applyBorder="1" applyAlignment="1">
      <alignment horizontal="center" vertical="center" wrapText="1"/>
    </xf>
    <xf numFmtId="0" fontId="7" fillId="0" borderId="6" xfId="52" applyFont="1" applyBorder="1" applyAlignment="1" quotePrefix="1">
      <alignment horizontal="center" vertical="center" wrapText="1"/>
    </xf>
    <xf numFmtId="0" fontId="7" fillId="0" borderId="1" xfId="53" applyFont="1" applyBorder="1" applyAlignment="1" quotePrefix="1">
      <alignment horizontal="center" vertical="center" wrapText="1"/>
    </xf>
    <xf numFmtId="9" fontId="7" fillId="0" borderId="1" xfId="53" applyNumberFormat="1" applyFont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2 2" xfId="51"/>
    <cellStyle name="常规 3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workbookViewId="0">
      <selection activeCell="H11" sqref="H11"/>
    </sheetView>
  </sheetViews>
  <sheetFormatPr defaultColWidth="9" defaultRowHeight="14.25"/>
  <cols>
    <col min="1" max="1" width="5" style="3" customWidth="1"/>
    <col min="2" max="2" width="4.75" style="3" customWidth="1"/>
    <col min="3" max="3" width="9.125" style="3" customWidth="1"/>
    <col min="4" max="4" width="16.5" style="3" customWidth="1"/>
    <col min="5" max="5" width="14.25" style="3" customWidth="1"/>
    <col min="6" max="6" width="9.125" style="3" customWidth="1"/>
    <col min="7" max="7" width="11.75" style="3" customWidth="1"/>
    <col min="8" max="8" width="10.875" style="3" customWidth="1"/>
    <col min="9" max="10" width="7" style="3" customWidth="1"/>
    <col min="11" max="11" width="7.875" style="3" customWidth="1"/>
    <col min="12" max="16384" width="9" style="3"/>
  </cols>
  <sheetData>
    <row r="1" s="1" customFormat="1" spans="1:4">
      <c r="A1" s="4" t="s">
        <v>0</v>
      </c>
      <c r="B1" s="5"/>
      <c r="C1" s="5"/>
      <c r="D1" s="5"/>
    </row>
    <row r="2" ht="30.9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5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15.75" spans="1:11">
      <c r="A4" s="8" t="s">
        <v>3</v>
      </c>
      <c r="B4" s="8"/>
      <c r="C4" s="8"/>
      <c r="D4" s="8" t="s">
        <v>4</v>
      </c>
      <c r="E4" s="8"/>
      <c r="F4" s="9" t="s">
        <v>5</v>
      </c>
      <c r="G4" s="10"/>
      <c r="H4" s="9" t="s">
        <v>6</v>
      </c>
      <c r="I4" s="11"/>
      <c r="J4" s="11"/>
      <c r="K4" s="10"/>
    </row>
    <row r="5" s="2" customFormat="1" ht="31.5" spans="1:11">
      <c r="A5" s="8" t="s">
        <v>7</v>
      </c>
      <c r="B5" s="8"/>
      <c r="C5" s="8"/>
      <c r="D5" s="9" t="s">
        <v>8</v>
      </c>
      <c r="E5" s="10"/>
      <c r="F5" s="9" t="s">
        <v>9</v>
      </c>
      <c r="G5" s="10"/>
      <c r="H5" s="8" t="s">
        <v>10</v>
      </c>
      <c r="I5" s="8"/>
      <c r="J5" s="8"/>
      <c r="K5" s="8" t="s">
        <v>11</v>
      </c>
    </row>
    <row r="6" s="2" customFormat="1" ht="15.75" spans="1:11">
      <c r="A6" s="8"/>
      <c r="B6" s="8"/>
      <c r="C6" s="8"/>
      <c r="D6" s="9">
        <f>11833-4000</f>
        <v>7833</v>
      </c>
      <c r="E6" s="10"/>
      <c r="F6" s="9">
        <v>6256.8</v>
      </c>
      <c r="G6" s="10"/>
      <c r="H6" s="231">
        <f>F6/D6</f>
        <v>0.798774415932593</v>
      </c>
      <c r="I6" s="231"/>
      <c r="J6" s="231"/>
      <c r="K6" s="243">
        <f>10*H6</f>
        <v>7.98774415932593</v>
      </c>
    </row>
    <row r="7" s="2" customFormat="1" ht="21" customHeight="1" spans="1:11">
      <c r="A7" s="8" t="s">
        <v>12</v>
      </c>
      <c r="B7" s="8" t="s">
        <v>13</v>
      </c>
      <c r="C7" s="8"/>
      <c r="D7" s="8"/>
      <c r="E7" s="8"/>
      <c r="F7" s="8" t="s">
        <v>14</v>
      </c>
      <c r="G7" s="8"/>
      <c r="H7" s="8"/>
      <c r="I7" s="8"/>
      <c r="J7" s="8"/>
      <c r="K7" s="8"/>
    </row>
    <row r="8" s="2" customFormat="1" ht="42" customHeight="1" spans="1:11">
      <c r="A8" s="8"/>
      <c r="B8" s="8" t="s">
        <v>15</v>
      </c>
      <c r="C8" s="8"/>
      <c r="D8" s="8"/>
      <c r="E8" s="8"/>
      <c r="F8" s="8" t="s">
        <v>15</v>
      </c>
      <c r="G8" s="8"/>
      <c r="H8" s="8"/>
      <c r="I8" s="8"/>
      <c r="J8" s="8"/>
      <c r="K8" s="8"/>
    </row>
    <row r="9" s="2" customFormat="1" ht="41.1" customHeight="1" spans="1:11">
      <c r="A9" s="232" t="s">
        <v>16</v>
      </c>
      <c r="B9" s="233" t="s">
        <v>17</v>
      </c>
      <c r="C9" s="233" t="s">
        <v>18</v>
      </c>
      <c r="D9" s="233" t="s">
        <v>19</v>
      </c>
      <c r="E9" s="233"/>
      <c r="F9" s="233" t="s">
        <v>20</v>
      </c>
      <c r="G9" s="233" t="s">
        <v>21</v>
      </c>
      <c r="H9" s="233" t="s">
        <v>22</v>
      </c>
      <c r="I9" s="233" t="s">
        <v>23</v>
      </c>
      <c r="J9" s="233" t="s">
        <v>24</v>
      </c>
      <c r="K9" s="233" t="s">
        <v>25</v>
      </c>
    </row>
    <row r="10" s="2" customFormat="1" ht="21" customHeight="1" spans="1:11">
      <c r="A10" s="232"/>
      <c r="B10" s="234" t="s">
        <v>26</v>
      </c>
      <c r="C10" s="234"/>
      <c r="D10" s="234"/>
      <c r="E10" s="234"/>
      <c r="F10" s="234"/>
      <c r="G10" s="234"/>
      <c r="H10" s="234"/>
      <c r="I10" s="234"/>
      <c r="J10" s="234"/>
      <c r="K10" s="234"/>
    </row>
    <row r="11" s="2" customFormat="1" ht="12.75" spans="1:11">
      <c r="A11" s="232"/>
      <c r="B11" s="235" t="s">
        <v>27</v>
      </c>
      <c r="C11" s="235" t="s">
        <v>28</v>
      </c>
      <c r="D11" s="236" t="s">
        <v>29</v>
      </c>
      <c r="E11" s="236"/>
      <c r="F11" s="237" t="s">
        <v>30</v>
      </c>
      <c r="G11" s="237" t="s">
        <v>30</v>
      </c>
      <c r="H11" s="236" t="s">
        <v>31</v>
      </c>
      <c r="I11" s="244">
        <v>1</v>
      </c>
      <c r="J11" s="62">
        <v>2</v>
      </c>
      <c r="K11" s="62">
        <f>J11*I11</f>
        <v>2</v>
      </c>
    </row>
    <row r="12" s="2" customFormat="1" ht="51" spans="1:11">
      <c r="A12" s="232"/>
      <c r="B12" s="238"/>
      <c r="C12" s="238"/>
      <c r="D12" s="237" t="s">
        <v>32</v>
      </c>
      <c r="E12" s="237"/>
      <c r="F12" s="237" t="s">
        <v>33</v>
      </c>
      <c r="G12" s="237" t="s">
        <v>34</v>
      </c>
      <c r="H12" s="236" t="s">
        <v>35</v>
      </c>
      <c r="I12" s="244">
        <v>0</v>
      </c>
      <c r="J12" s="64">
        <v>2</v>
      </c>
      <c r="K12" s="62">
        <f t="shared" ref="K12:K24" si="0">J12*I12</f>
        <v>0</v>
      </c>
    </row>
    <row r="13" s="2" customFormat="1" ht="12.75" spans="1:11">
      <c r="A13" s="232"/>
      <c r="B13" s="238"/>
      <c r="C13" s="238"/>
      <c r="D13" s="237" t="s">
        <v>36</v>
      </c>
      <c r="E13" s="237"/>
      <c r="F13" s="237" t="s">
        <v>37</v>
      </c>
      <c r="G13" s="237" t="s">
        <v>37</v>
      </c>
      <c r="H13" s="236" t="s">
        <v>31</v>
      </c>
      <c r="I13" s="244">
        <v>1</v>
      </c>
      <c r="J13" s="64">
        <v>1</v>
      </c>
      <c r="K13" s="62">
        <f t="shared" si="0"/>
        <v>1</v>
      </c>
    </row>
    <row r="14" s="2" customFormat="1" ht="12.75" spans="1:11">
      <c r="A14" s="239"/>
      <c r="B14" s="238" t="s">
        <v>38</v>
      </c>
      <c r="C14" s="238" t="s">
        <v>39</v>
      </c>
      <c r="D14" s="237" t="s">
        <v>40</v>
      </c>
      <c r="E14" s="237"/>
      <c r="F14" s="237" t="s">
        <v>41</v>
      </c>
      <c r="G14" s="237" t="s">
        <v>41</v>
      </c>
      <c r="H14" s="236" t="s">
        <v>31</v>
      </c>
      <c r="I14" s="244">
        <v>1</v>
      </c>
      <c r="J14" s="64">
        <v>2</v>
      </c>
      <c r="K14" s="62">
        <f t="shared" si="0"/>
        <v>2</v>
      </c>
    </row>
    <row r="15" s="2" customFormat="1" ht="12.75" spans="1:11">
      <c r="A15" s="239"/>
      <c r="B15" s="238"/>
      <c r="C15" s="238"/>
      <c r="D15" s="237" t="s">
        <v>42</v>
      </c>
      <c r="E15" s="237"/>
      <c r="F15" s="237" t="s">
        <v>43</v>
      </c>
      <c r="G15" s="237" t="s">
        <v>43</v>
      </c>
      <c r="H15" s="236" t="s">
        <v>31</v>
      </c>
      <c r="I15" s="244">
        <v>1</v>
      </c>
      <c r="J15" s="64">
        <v>2</v>
      </c>
      <c r="K15" s="62">
        <f t="shared" si="0"/>
        <v>2</v>
      </c>
    </row>
    <row r="16" s="2" customFormat="1" ht="12.75" spans="1:11">
      <c r="A16" s="239"/>
      <c r="B16" s="238"/>
      <c r="C16" s="238"/>
      <c r="D16" s="237" t="s">
        <v>44</v>
      </c>
      <c r="E16" s="237"/>
      <c r="F16" s="237" t="s">
        <v>45</v>
      </c>
      <c r="G16" s="237" t="s">
        <v>45</v>
      </c>
      <c r="H16" s="236" t="s">
        <v>31</v>
      </c>
      <c r="I16" s="244">
        <v>1</v>
      </c>
      <c r="J16" s="64">
        <v>2</v>
      </c>
      <c r="K16" s="62">
        <f t="shared" si="0"/>
        <v>2</v>
      </c>
    </row>
    <row r="17" s="2" customFormat="1" ht="12.75" spans="1:11">
      <c r="A17" s="239"/>
      <c r="B17" s="238"/>
      <c r="C17" s="238"/>
      <c r="D17" s="237" t="s">
        <v>46</v>
      </c>
      <c r="E17" s="237"/>
      <c r="F17" s="237" t="s">
        <v>30</v>
      </c>
      <c r="G17" s="237" t="s">
        <v>30</v>
      </c>
      <c r="H17" s="236" t="s">
        <v>31</v>
      </c>
      <c r="I17" s="244">
        <v>1</v>
      </c>
      <c r="J17" s="64">
        <v>2</v>
      </c>
      <c r="K17" s="62">
        <f t="shared" si="0"/>
        <v>2</v>
      </c>
    </row>
    <row r="18" s="2" customFormat="1" ht="12.75" spans="1:11">
      <c r="A18" s="239"/>
      <c r="B18" s="238"/>
      <c r="C18" s="238"/>
      <c r="D18" s="237" t="s">
        <v>47</v>
      </c>
      <c r="E18" s="237"/>
      <c r="F18" s="237" t="s">
        <v>30</v>
      </c>
      <c r="G18" s="237" t="s">
        <v>30</v>
      </c>
      <c r="H18" s="236" t="s">
        <v>31</v>
      </c>
      <c r="I18" s="244">
        <v>1</v>
      </c>
      <c r="J18" s="64">
        <v>2</v>
      </c>
      <c r="K18" s="62">
        <f t="shared" si="0"/>
        <v>2</v>
      </c>
    </row>
    <row r="19" s="2" customFormat="1" ht="12.75" spans="1:11">
      <c r="A19" s="239"/>
      <c r="B19" s="238"/>
      <c r="C19" s="238"/>
      <c r="D19" s="237" t="s">
        <v>48</v>
      </c>
      <c r="E19" s="237"/>
      <c r="F19" s="237" t="s">
        <v>49</v>
      </c>
      <c r="G19" s="237" t="s">
        <v>49</v>
      </c>
      <c r="H19" s="236" t="s">
        <v>31</v>
      </c>
      <c r="I19" s="244">
        <v>1</v>
      </c>
      <c r="J19" s="64">
        <v>2</v>
      </c>
      <c r="K19" s="62">
        <f t="shared" si="0"/>
        <v>2</v>
      </c>
    </row>
    <row r="20" s="2" customFormat="1" ht="12.75" spans="1:11">
      <c r="A20" s="239"/>
      <c r="B20" s="238"/>
      <c r="C20" s="238" t="s">
        <v>50</v>
      </c>
      <c r="D20" s="237" t="s">
        <v>51</v>
      </c>
      <c r="E20" s="237"/>
      <c r="F20" s="237" t="s">
        <v>52</v>
      </c>
      <c r="G20" s="237" t="s">
        <v>52</v>
      </c>
      <c r="H20" s="236" t="s">
        <v>31</v>
      </c>
      <c r="I20" s="244">
        <v>1</v>
      </c>
      <c r="J20" s="64">
        <v>3</v>
      </c>
      <c r="K20" s="62">
        <f t="shared" si="0"/>
        <v>3</v>
      </c>
    </row>
    <row r="21" s="2" customFormat="1" ht="12.75" spans="1:11">
      <c r="A21" s="239"/>
      <c r="B21" s="238"/>
      <c r="C21" s="238"/>
      <c r="D21" s="237" t="s">
        <v>53</v>
      </c>
      <c r="E21" s="237"/>
      <c r="F21" s="237" t="s">
        <v>54</v>
      </c>
      <c r="G21" s="237" t="s">
        <v>54</v>
      </c>
      <c r="H21" s="236" t="s">
        <v>31</v>
      </c>
      <c r="I21" s="244">
        <v>1</v>
      </c>
      <c r="J21" s="64">
        <v>5</v>
      </c>
      <c r="K21" s="62">
        <f t="shared" si="0"/>
        <v>5</v>
      </c>
    </row>
    <row r="22" s="2" customFormat="1" ht="12.75" spans="1:11">
      <c r="A22" s="239"/>
      <c r="B22" s="238"/>
      <c r="C22" s="238"/>
      <c r="D22" s="237" t="s">
        <v>55</v>
      </c>
      <c r="E22" s="237"/>
      <c r="F22" s="237" t="s">
        <v>56</v>
      </c>
      <c r="G22" s="237" t="s">
        <v>56</v>
      </c>
      <c r="H22" s="236" t="s">
        <v>31</v>
      </c>
      <c r="I22" s="244">
        <v>1</v>
      </c>
      <c r="J22" s="64">
        <v>1</v>
      </c>
      <c r="K22" s="62">
        <f t="shared" si="0"/>
        <v>1</v>
      </c>
    </row>
    <row r="23" s="2" customFormat="1" ht="12.75" spans="1:11">
      <c r="A23" s="239"/>
      <c r="B23" s="238"/>
      <c r="C23" s="238" t="s">
        <v>57</v>
      </c>
      <c r="D23" s="237" t="s">
        <v>58</v>
      </c>
      <c r="E23" s="237"/>
      <c r="F23" s="237" t="s">
        <v>59</v>
      </c>
      <c r="G23" s="237" t="s">
        <v>59</v>
      </c>
      <c r="H23" s="236" t="s">
        <v>31</v>
      </c>
      <c r="I23" s="244">
        <v>1</v>
      </c>
      <c r="J23" s="64">
        <v>2</v>
      </c>
      <c r="K23" s="62">
        <f t="shared" si="0"/>
        <v>2</v>
      </c>
    </row>
    <row r="24" s="2" customFormat="1" ht="12.75" spans="1:11">
      <c r="A24" s="239"/>
      <c r="B24" s="238"/>
      <c r="C24" s="238"/>
      <c r="D24" s="237" t="s">
        <v>60</v>
      </c>
      <c r="E24" s="237"/>
      <c r="F24" s="237" t="s">
        <v>61</v>
      </c>
      <c r="G24" s="237" t="s">
        <v>61</v>
      </c>
      <c r="H24" s="236" t="s">
        <v>31</v>
      </c>
      <c r="I24" s="244">
        <v>1</v>
      </c>
      <c r="J24" s="64">
        <v>2</v>
      </c>
      <c r="K24" s="62">
        <f t="shared" si="0"/>
        <v>2</v>
      </c>
    </row>
    <row r="25" s="2" customFormat="1" ht="24" customHeight="1" spans="1:11">
      <c r="A25" s="239"/>
      <c r="B25" s="234" t="s">
        <v>62</v>
      </c>
      <c r="C25" s="234"/>
      <c r="D25" s="234"/>
      <c r="E25" s="234"/>
      <c r="F25" s="234"/>
      <c r="G25" s="234"/>
      <c r="H25" s="234"/>
      <c r="I25" s="234"/>
      <c r="J25" s="234"/>
      <c r="K25" s="234"/>
    </row>
    <row r="26" s="2" customFormat="1" ht="33" customHeight="1" spans="1:11">
      <c r="A26" s="232"/>
      <c r="B26" s="240" t="s">
        <v>63</v>
      </c>
      <c r="C26" s="240" t="s">
        <v>64</v>
      </c>
      <c r="D26" s="236" t="s">
        <v>65</v>
      </c>
      <c r="E26" s="236"/>
      <c r="F26" s="236" t="s">
        <v>66</v>
      </c>
      <c r="G26" s="236" t="s">
        <v>66</v>
      </c>
      <c r="H26" s="236" t="s">
        <v>31</v>
      </c>
      <c r="I26" s="244">
        <v>1</v>
      </c>
      <c r="J26" s="237">
        <v>10</v>
      </c>
      <c r="K26" s="62">
        <f>I26*J26</f>
        <v>10</v>
      </c>
    </row>
    <row r="27" s="2" customFormat="1" ht="12.75" spans="1:11">
      <c r="A27" s="232"/>
      <c r="B27" s="240"/>
      <c r="C27" s="240"/>
      <c r="D27" s="237" t="s">
        <v>67</v>
      </c>
      <c r="E27" s="237"/>
      <c r="F27" s="237" t="s">
        <v>68</v>
      </c>
      <c r="G27" s="237" t="s">
        <v>68</v>
      </c>
      <c r="H27" s="236" t="s">
        <v>31</v>
      </c>
      <c r="I27" s="244">
        <v>1</v>
      </c>
      <c r="J27" s="237">
        <v>10</v>
      </c>
      <c r="K27" s="62">
        <f t="shared" ref="K27:K32" si="1">I27*J27</f>
        <v>10</v>
      </c>
    </row>
    <row r="28" s="2" customFormat="1" ht="12.75" spans="1:11">
      <c r="A28" s="232"/>
      <c r="B28" s="240"/>
      <c r="C28" s="240"/>
      <c r="D28" s="237" t="s">
        <v>69</v>
      </c>
      <c r="E28" s="237"/>
      <c r="F28" s="237" t="s">
        <v>68</v>
      </c>
      <c r="G28" s="237" t="s">
        <v>68</v>
      </c>
      <c r="H28" s="236" t="s">
        <v>31</v>
      </c>
      <c r="I28" s="244">
        <v>1</v>
      </c>
      <c r="J28" s="237">
        <v>5</v>
      </c>
      <c r="K28" s="62">
        <f t="shared" si="1"/>
        <v>5</v>
      </c>
    </row>
    <row r="29" s="2" customFormat="1" ht="12.75" spans="1:11">
      <c r="A29" s="232"/>
      <c r="B29" s="240"/>
      <c r="C29" s="240"/>
      <c r="D29" s="241" t="s">
        <v>70</v>
      </c>
      <c r="E29" s="241"/>
      <c r="F29" s="237" t="s">
        <v>68</v>
      </c>
      <c r="G29" s="237" t="s">
        <v>68</v>
      </c>
      <c r="H29" s="236" t="s">
        <v>31</v>
      </c>
      <c r="I29" s="244">
        <v>1</v>
      </c>
      <c r="J29" s="237">
        <v>5</v>
      </c>
      <c r="K29" s="62">
        <f t="shared" si="1"/>
        <v>5</v>
      </c>
    </row>
    <row r="30" s="2" customFormat="1" ht="12.75" spans="1:11">
      <c r="A30" s="232"/>
      <c r="B30" s="242" t="s">
        <v>71</v>
      </c>
      <c r="C30" s="238" t="s">
        <v>72</v>
      </c>
      <c r="D30" s="237" t="s">
        <v>73</v>
      </c>
      <c r="E30" s="237"/>
      <c r="F30" s="237" t="s">
        <v>68</v>
      </c>
      <c r="G30" s="237" t="s">
        <v>68</v>
      </c>
      <c r="H30" s="236" t="s">
        <v>31</v>
      </c>
      <c r="I30" s="244">
        <v>1</v>
      </c>
      <c r="J30" s="237">
        <v>10</v>
      </c>
      <c r="K30" s="62">
        <f t="shared" si="1"/>
        <v>10</v>
      </c>
    </row>
    <row r="31" s="2" customFormat="1" ht="12.75" spans="1:11">
      <c r="A31" s="232"/>
      <c r="B31" s="240"/>
      <c r="C31" s="238" t="s">
        <v>74</v>
      </c>
      <c r="D31" s="237" t="s">
        <v>75</v>
      </c>
      <c r="E31" s="237"/>
      <c r="F31" s="237" t="s">
        <v>68</v>
      </c>
      <c r="G31" s="237" t="s">
        <v>68</v>
      </c>
      <c r="H31" s="236" t="s">
        <v>31</v>
      </c>
      <c r="I31" s="244">
        <v>1</v>
      </c>
      <c r="J31" s="237">
        <v>10</v>
      </c>
      <c r="K31" s="62">
        <f t="shared" si="1"/>
        <v>10</v>
      </c>
    </row>
    <row r="32" s="2" customFormat="1" ht="25.5" spans="1:11">
      <c r="A32" s="232"/>
      <c r="B32" s="235"/>
      <c r="C32" s="238" t="s">
        <v>76</v>
      </c>
      <c r="D32" s="237" t="s">
        <v>77</v>
      </c>
      <c r="E32" s="237"/>
      <c r="F32" s="237" t="s">
        <v>78</v>
      </c>
      <c r="G32" s="237" t="s">
        <v>78</v>
      </c>
      <c r="H32" s="236" t="s">
        <v>31</v>
      </c>
      <c r="I32" s="244">
        <v>1</v>
      </c>
      <c r="J32" s="237">
        <v>10</v>
      </c>
      <c r="K32" s="62">
        <f t="shared" si="1"/>
        <v>10</v>
      </c>
    </row>
    <row r="33" s="2" customFormat="1" ht="41.1" customHeight="1" spans="1:11">
      <c r="A33" s="16" t="s">
        <v>79</v>
      </c>
      <c r="B33" s="178">
        <f>SUM(K26:K32)+SUM(K11:K24)+K6</f>
        <v>95.9877441593259</v>
      </c>
      <c r="C33" s="179"/>
      <c r="D33" s="179"/>
      <c r="E33" s="179"/>
      <c r="F33" s="179"/>
      <c r="G33" s="179"/>
      <c r="H33" s="179"/>
      <c r="I33" s="179"/>
      <c r="J33" s="179"/>
      <c r="K33" s="187"/>
    </row>
    <row r="34" s="2" customFormat="1" ht="36" customHeight="1" spans="1:11">
      <c r="A34" s="16" t="s">
        <v>80</v>
      </c>
      <c r="B34" s="17" t="s">
        <v>81</v>
      </c>
      <c r="C34" s="18"/>
      <c r="D34" s="18"/>
      <c r="E34" s="18"/>
      <c r="F34" s="18"/>
      <c r="G34" s="18"/>
      <c r="H34" s="18"/>
      <c r="I34" s="18"/>
      <c r="J34" s="18"/>
      <c r="K34" s="22"/>
    </row>
    <row r="35" ht="33.95" customHeight="1" spans="1:11">
      <c r="A35" s="19" t="s">
        <v>82</v>
      </c>
      <c r="B35" s="20"/>
      <c r="C35" s="20"/>
      <c r="D35" s="20"/>
      <c r="E35" s="20"/>
      <c r="F35" s="20"/>
      <c r="G35" s="20"/>
      <c r="H35" s="20"/>
      <c r="I35" s="20"/>
      <c r="J35" s="20"/>
      <c r="K35" s="23"/>
    </row>
  </sheetData>
  <mergeCells count="55">
    <mergeCell ref="A2:K2"/>
    <mergeCell ref="A3:K3"/>
    <mergeCell ref="A4:C4"/>
    <mergeCell ref="D4:E4"/>
    <mergeCell ref="F4:G4"/>
    <mergeCell ref="H4:K4"/>
    <mergeCell ref="D5:E5"/>
    <mergeCell ref="F5:G5"/>
    <mergeCell ref="H5:J5"/>
    <mergeCell ref="D6:E6"/>
    <mergeCell ref="F6:G6"/>
    <mergeCell ref="H6:J6"/>
    <mergeCell ref="B7:E7"/>
    <mergeCell ref="F7:K7"/>
    <mergeCell ref="B8:E8"/>
    <mergeCell ref="F8:K8"/>
    <mergeCell ref="D9:E9"/>
    <mergeCell ref="B10:K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K25"/>
    <mergeCell ref="D26:E26"/>
    <mergeCell ref="D27:E27"/>
    <mergeCell ref="D28:E28"/>
    <mergeCell ref="D29:E29"/>
    <mergeCell ref="D30:E30"/>
    <mergeCell ref="D31:E31"/>
    <mergeCell ref="D32:E32"/>
    <mergeCell ref="B33:K33"/>
    <mergeCell ref="B34:K34"/>
    <mergeCell ref="A35:K35"/>
    <mergeCell ref="A7:A8"/>
    <mergeCell ref="A9:A32"/>
    <mergeCell ref="B11:B13"/>
    <mergeCell ref="B14:B24"/>
    <mergeCell ref="B26:B29"/>
    <mergeCell ref="B30:B32"/>
    <mergeCell ref="C11:C13"/>
    <mergeCell ref="C14:C19"/>
    <mergeCell ref="C20:C22"/>
    <mergeCell ref="C23:C24"/>
    <mergeCell ref="C26:C29"/>
    <mergeCell ref="A5:C6"/>
  </mergeCells>
  <pageMargins left="0.75" right="0.75" top="1" bottom="1" header="0.5" footer="0.5"/>
  <pageSetup paperSize="9" scale="81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workbookViewId="0">
      <selection activeCell="H19" sqref="H19"/>
    </sheetView>
  </sheetViews>
  <sheetFormatPr defaultColWidth="9" defaultRowHeight="14.25"/>
  <cols>
    <col min="1" max="1" width="5" style="3" customWidth="1"/>
    <col min="2" max="2" width="4.75" style="3" customWidth="1"/>
    <col min="3" max="3" width="11.25" style="3" customWidth="1"/>
    <col min="4" max="4" width="16.5" style="67" customWidth="1"/>
    <col min="5" max="5" width="12.25" style="67" customWidth="1"/>
    <col min="6" max="7" width="14.875" style="3" customWidth="1"/>
    <col min="8" max="8" width="23.25" style="67" customWidth="1"/>
    <col min="9" max="11" width="8" style="68" customWidth="1"/>
    <col min="12" max="16384" width="9" style="3"/>
  </cols>
  <sheetData>
    <row r="1" s="1" customFormat="1" spans="1:11">
      <c r="A1" s="4" t="s">
        <v>0</v>
      </c>
      <c r="B1" s="5"/>
      <c r="C1" s="5"/>
      <c r="D1" s="69"/>
      <c r="E1" s="70"/>
      <c r="H1" s="70"/>
      <c r="I1" s="87"/>
      <c r="J1" s="87"/>
      <c r="K1" s="87"/>
    </row>
    <row r="2" ht="30.9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5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33.95" customHeight="1" spans="1:11">
      <c r="A4" s="8" t="s">
        <v>3</v>
      </c>
      <c r="B4" s="8"/>
      <c r="C4" s="8"/>
      <c r="D4" s="15" t="s">
        <v>389</v>
      </c>
      <c r="E4" s="15"/>
      <c r="F4" s="9" t="s">
        <v>5</v>
      </c>
      <c r="G4" s="10"/>
      <c r="H4" s="9" t="s">
        <v>390</v>
      </c>
      <c r="I4" s="11"/>
      <c r="J4" s="11"/>
      <c r="K4" s="10"/>
    </row>
    <row r="5" s="2" customFormat="1" ht="33.95" customHeight="1" spans="1:11">
      <c r="A5" s="8" t="s">
        <v>7</v>
      </c>
      <c r="B5" s="8"/>
      <c r="C5" s="8"/>
      <c r="D5" s="71" t="s">
        <v>8</v>
      </c>
      <c r="E5" s="72"/>
      <c r="F5" s="9" t="s">
        <v>9</v>
      </c>
      <c r="G5" s="10"/>
      <c r="H5" s="8" t="s">
        <v>10</v>
      </c>
      <c r="I5" s="8"/>
      <c r="J5" s="8"/>
      <c r="K5" s="8" t="s">
        <v>11</v>
      </c>
    </row>
    <row r="6" s="2" customFormat="1" ht="33" customHeight="1" spans="1:11">
      <c r="A6" s="8"/>
      <c r="B6" s="8"/>
      <c r="C6" s="8"/>
      <c r="D6" s="71">
        <v>6778.97</v>
      </c>
      <c r="E6" s="72"/>
      <c r="F6" s="9">
        <v>4373.95</v>
      </c>
      <c r="G6" s="10"/>
      <c r="H6" s="60">
        <f>F6/D6</f>
        <v>0.645223389393964</v>
      </c>
      <c r="I6" s="8"/>
      <c r="J6" s="8"/>
      <c r="K6" s="88">
        <f>H6*10</f>
        <v>6.45223389393964</v>
      </c>
    </row>
    <row r="7" s="2" customFormat="1" ht="21" customHeight="1" spans="1:11">
      <c r="A7" s="8" t="s">
        <v>12</v>
      </c>
      <c r="B7" s="8" t="s">
        <v>13</v>
      </c>
      <c r="C7" s="8"/>
      <c r="D7" s="8"/>
      <c r="E7" s="8"/>
      <c r="F7" s="8" t="s">
        <v>14</v>
      </c>
      <c r="G7" s="8"/>
      <c r="H7" s="8"/>
      <c r="I7" s="8"/>
      <c r="J7" s="8"/>
      <c r="K7" s="8"/>
    </row>
    <row r="8" s="2" customFormat="1" ht="45" customHeight="1" spans="1:11">
      <c r="A8" s="8"/>
      <c r="B8" s="8" t="s">
        <v>391</v>
      </c>
      <c r="C8" s="8"/>
      <c r="D8" s="8"/>
      <c r="E8" s="8"/>
      <c r="F8" s="15" t="s">
        <v>392</v>
      </c>
      <c r="G8" s="15"/>
      <c r="H8" s="15"/>
      <c r="I8" s="15"/>
      <c r="J8" s="15"/>
      <c r="K8" s="15"/>
    </row>
    <row r="9" s="2" customFormat="1" ht="41.1" customHeight="1" spans="1:11">
      <c r="A9" s="13" t="s">
        <v>16</v>
      </c>
      <c r="B9" s="52" t="s">
        <v>17</v>
      </c>
      <c r="C9" s="52" t="s">
        <v>18</v>
      </c>
      <c r="D9" s="73" t="s">
        <v>19</v>
      </c>
      <c r="E9" s="73"/>
      <c r="F9" s="52" t="s">
        <v>20</v>
      </c>
      <c r="G9" s="52" t="s">
        <v>21</v>
      </c>
      <c r="H9" s="52" t="s">
        <v>22</v>
      </c>
      <c r="I9" s="52" t="s">
        <v>23</v>
      </c>
      <c r="J9" s="52" t="s">
        <v>24</v>
      </c>
      <c r="K9" s="52" t="s">
        <v>25</v>
      </c>
    </row>
    <row r="10" s="2" customFormat="1" ht="21" customHeight="1" spans="1:11">
      <c r="A10" s="13"/>
      <c r="B10" s="53" t="s">
        <v>26</v>
      </c>
      <c r="C10" s="53"/>
      <c r="D10" s="53"/>
      <c r="E10" s="53"/>
      <c r="F10" s="53"/>
      <c r="G10" s="53"/>
      <c r="H10" s="53"/>
      <c r="I10" s="53"/>
      <c r="J10" s="53"/>
      <c r="K10" s="53"/>
    </row>
    <row r="11" s="2" customFormat="1" ht="24" customHeight="1" spans="1:11">
      <c r="A11" s="13"/>
      <c r="B11" s="54" t="s">
        <v>27</v>
      </c>
      <c r="C11" s="54" t="s">
        <v>28</v>
      </c>
      <c r="D11" s="74" t="s">
        <v>29</v>
      </c>
      <c r="E11" s="74"/>
      <c r="F11" s="75" t="s">
        <v>30</v>
      </c>
      <c r="G11" s="76">
        <v>0.86</v>
      </c>
      <c r="H11" s="74"/>
      <c r="I11" s="66">
        <v>1</v>
      </c>
      <c r="J11" s="62">
        <v>2</v>
      </c>
      <c r="K11" s="63">
        <f>I11*J11</f>
        <v>2</v>
      </c>
    </row>
    <row r="12" s="2" customFormat="1" ht="24" customHeight="1" spans="1:11">
      <c r="A12" s="13"/>
      <c r="B12" s="14"/>
      <c r="C12" s="14"/>
      <c r="D12" s="15" t="s">
        <v>32</v>
      </c>
      <c r="E12" s="15"/>
      <c r="F12" s="75" t="s">
        <v>273</v>
      </c>
      <c r="G12" s="77">
        <v>0</v>
      </c>
      <c r="H12" s="15"/>
      <c r="I12" s="66">
        <v>1</v>
      </c>
      <c r="J12" s="64">
        <v>2</v>
      </c>
      <c r="K12" s="63">
        <f t="shared" ref="K12:K20" si="0">I12*J12</f>
        <v>2</v>
      </c>
    </row>
    <row r="13" s="2" customFormat="1" ht="24" customHeight="1" spans="1:11">
      <c r="A13" s="13"/>
      <c r="B13" s="14"/>
      <c r="C13" s="14"/>
      <c r="D13" s="15" t="s">
        <v>36</v>
      </c>
      <c r="E13" s="15"/>
      <c r="F13" s="78" t="s">
        <v>393</v>
      </c>
      <c r="G13" s="78" t="s">
        <v>393</v>
      </c>
      <c r="H13" s="15"/>
      <c r="I13" s="66">
        <v>1</v>
      </c>
      <c r="J13" s="64">
        <v>1</v>
      </c>
      <c r="K13" s="63">
        <f t="shared" si="0"/>
        <v>1</v>
      </c>
    </row>
    <row r="14" s="2" customFormat="1" ht="112.5" customHeight="1" spans="1:11">
      <c r="A14" s="57"/>
      <c r="B14" s="14" t="s">
        <v>38</v>
      </c>
      <c r="C14" s="14" t="s">
        <v>39</v>
      </c>
      <c r="D14" s="15" t="s">
        <v>40</v>
      </c>
      <c r="E14" s="15"/>
      <c r="F14" s="79">
        <v>1</v>
      </c>
      <c r="G14" s="80">
        <v>0.5747</v>
      </c>
      <c r="H14" s="81" t="s">
        <v>394</v>
      </c>
      <c r="I14" s="65">
        <v>0</v>
      </c>
      <c r="J14" s="64">
        <v>2</v>
      </c>
      <c r="K14" s="63">
        <f t="shared" si="0"/>
        <v>0</v>
      </c>
    </row>
    <row r="15" s="2" customFormat="1" ht="24" customHeight="1" spans="1:11">
      <c r="A15" s="57"/>
      <c r="B15" s="14"/>
      <c r="C15" s="14"/>
      <c r="D15" s="15" t="s">
        <v>42</v>
      </c>
      <c r="E15" s="15"/>
      <c r="F15" s="75" t="s">
        <v>45</v>
      </c>
      <c r="G15" s="80">
        <v>0.0428</v>
      </c>
      <c r="H15" s="15"/>
      <c r="I15" s="66">
        <v>1</v>
      </c>
      <c r="J15" s="64">
        <v>2</v>
      </c>
      <c r="K15" s="63">
        <f t="shared" si="0"/>
        <v>2</v>
      </c>
    </row>
    <row r="16" s="2" customFormat="1" ht="24" customHeight="1" spans="1:11">
      <c r="A16" s="57"/>
      <c r="B16" s="14"/>
      <c r="C16" s="14"/>
      <c r="D16" s="15" t="s">
        <v>44</v>
      </c>
      <c r="E16" s="15"/>
      <c r="F16" s="75" t="s">
        <v>43</v>
      </c>
      <c r="G16" s="80">
        <v>0.0008</v>
      </c>
      <c r="H16" s="15"/>
      <c r="I16" s="66">
        <v>1</v>
      </c>
      <c r="J16" s="64">
        <v>2</v>
      </c>
      <c r="K16" s="63">
        <f t="shared" si="0"/>
        <v>2</v>
      </c>
    </row>
    <row r="17" s="2" customFormat="1" ht="24" customHeight="1" spans="1:11">
      <c r="A17" s="57"/>
      <c r="B17" s="14"/>
      <c r="C17" s="14"/>
      <c r="D17" s="15" t="s">
        <v>46</v>
      </c>
      <c r="E17" s="15"/>
      <c r="F17" s="75" t="s">
        <v>30</v>
      </c>
      <c r="G17" s="80">
        <v>0.9038</v>
      </c>
      <c r="H17" s="15"/>
      <c r="I17" s="66">
        <v>1</v>
      </c>
      <c r="J17" s="64">
        <v>2</v>
      </c>
      <c r="K17" s="63">
        <f t="shared" si="0"/>
        <v>2</v>
      </c>
    </row>
    <row r="18" s="2" customFormat="1" ht="24" customHeight="1" spans="1:11">
      <c r="A18" s="57"/>
      <c r="B18" s="14"/>
      <c r="C18" s="14"/>
      <c r="D18" s="15" t="s">
        <v>47</v>
      </c>
      <c r="E18" s="15"/>
      <c r="F18" s="75" t="s">
        <v>30</v>
      </c>
      <c r="G18" s="80">
        <v>0.501</v>
      </c>
      <c r="H18" s="15"/>
      <c r="I18" s="66">
        <v>1</v>
      </c>
      <c r="J18" s="64">
        <v>2</v>
      </c>
      <c r="K18" s="63">
        <f t="shared" si="0"/>
        <v>2</v>
      </c>
    </row>
    <row r="19" s="2" customFormat="1" ht="57.6" customHeight="1" spans="1:11">
      <c r="A19" s="57"/>
      <c r="B19" s="14"/>
      <c r="C19" s="14"/>
      <c r="D19" s="15" t="s">
        <v>48</v>
      </c>
      <c r="E19" s="15"/>
      <c r="F19" s="82" t="s">
        <v>78</v>
      </c>
      <c r="G19" s="80">
        <v>0.1086</v>
      </c>
      <c r="H19" s="81" t="s">
        <v>395</v>
      </c>
      <c r="I19" s="65">
        <v>0</v>
      </c>
      <c r="J19" s="64">
        <v>2</v>
      </c>
      <c r="K19" s="63">
        <f t="shared" si="0"/>
        <v>0</v>
      </c>
    </row>
    <row r="20" s="2" customFormat="1" ht="31.5" customHeight="1" spans="1:11">
      <c r="A20" s="57"/>
      <c r="B20" s="14"/>
      <c r="C20" s="14" t="s">
        <v>50</v>
      </c>
      <c r="D20" s="15" t="s">
        <v>51</v>
      </c>
      <c r="E20" s="15"/>
      <c r="F20" s="81" t="s">
        <v>396</v>
      </c>
      <c r="G20" s="81" t="s">
        <v>396</v>
      </c>
      <c r="H20" s="15"/>
      <c r="I20" s="66">
        <v>1</v>
      </c>
      <c r="J20" s="64">
        <v>3</v>
      </c>
      <c r="K20" s="63">
        <f t="shared" si="0"/>
        <v>3</v>
      </c>
    </row>
    <row r="21" s="2" customFormat="1" ht="31.5" customHeight="1" spans="1:11">
      <c r="A21" s="57"/>
      <c r="B21" s="14"/>
      <c r="C21" s="14"/>
      <c r="D21" s="15" t="s">
        <v>53</v>
      </c>
      <c r="E21" s="15"/>
      <c r="F21" s="81" t="s">
        <v>397</v>
      </c>
      <c r="G21" s="81" t="s">
        <v>397</v>
      </c>
      <c r="H21" s="15"/>
      <c r="I21" s="66">
        <v>1</v>
      </c>
      <c r="J21" s="64">
        <v>5</v>
      </c>
      <c r="K21" s="63">
        <f t="shared" ref="K21:K32" si="1">I21*J21</f>
        <v>5</v>
      </c>
    </row>
    <row r="22" s="2" customFormat="1" ht="24" customHeight="1" spans="1:11">
      <c r="A22" s="57"/>
      <c r="B22" s="14"/>
      <c r="C22" s="14"/>
      <c r="D22" s="15" t="s">
        <v>55</v>
      </c>
      <c r="E22" s="15"/>
      <c r="F22" s="83" t="s">
        <v>398</v>
      </c>
      <c r="G22" s="83" t="s">
        <v>398</v>
      </c>
      <c r="H22" s="15"/>
      <c r="I22" s="66">
        <v>1</v>
      </c>
      <c r="J22" s="64">
        <v>1</v>
      </c>
      <c r="K22" s="63">
        <f t="shared" si="1"/>
        <v>1</v>
      </c>
    </row>
    <row r="23" s="2" customFormat="1" ht="24" customHeight="1" spans="1:11">
      <c r="A23" s="57"/>
      <c r="B23" s="14"/>
      <c r="C23" s="14" t="s">
        <v>57</v>
      </c>
      <c r="D23" s="15" t="s">
        <v>58</v>
      </c>
      <c r="E23" s="15"/>
      <c r="F23" s="83" t="s">
        <v>399</v>
      </c>
      <c r="G23" s="83" t="s">
        <v>399</v>
      </c>
      <c r="H23" s="15"/>
      <c r="I23" s="66">
        <v>1</v>
      </c>
      <c r="J23" s="64">
        <v>2</v>
      </c>
      <c r="K23" s="63">
        <f t="shared" si="1"/>
        <v>2</v>
      </c>
    </row>
    <row r="24" s="2" customFormat="1" ht="24" customHeight="1" spans="1:11">
      <c r="A24" s="57"/>
      <c r="B24" s="14"/>
      <c r="C24" s="14"/>
      <c r="D24" s="15" t="s">
        <v>60</v>
      </c>
      <c r="E24" s="15"/>
      <c r="F24" s="82" t="s">
        <v>61</v>
      </c>
      <c r="G24" s="77">
        <v>0.9</v>
      </c>
      <c r="H24" s="15"/>
      <c r="I24" s="66">
        <v>1</v>
      </c>
      <c r="J24" s="64">
        <v>2</v>
      </c>
      <c r="K24" s="63">
        <f t="shared" si="1"/>
        <v>2</v>
      </c>
    </row>
    <row r="25" s="2" customFormat="1" ht="24" customHeight="1" spans="1:11">
      <c r="A25" s="57"/>
      <c r="B25" s="53" t="s">
        <v>62</v>
      </c>
      <c r="C25" s="53"/>
      <c r="D25" s="53"/>
      <c r="E25" s="53"/>
      <c r="F25" s="53"/>
      <c r="G25" s="53"/>
      <c r="H25" s="53"/>
      <c r="I25" s="53"/>
      <c r="J25" s="53"/>
      <c r="K25" s="53"/>
    </row>
    <row r="26" s="2" customFormat="1" ht="33" customHeight="1" spans="1:11">
      <c r="A26" s="13"/>
      <c r="B26" s="58" t="s">
        <v>63</v>
      </c>
      <c r="C26" s="58" t="s">
        <v>64</v>
      </c>
      <c r="D26" s="74" t="s">
        <v>400</v>
      </c>
      <c r="E26" s="74"/>
      <c r="F26" s="82" t="s">
        <v>401</v>
      </c>
      <c r="G26" s="84">
        <v>0.2487</v>
      </c>
      <c r="H26" s="74"/>
      <c r="I26" s="66">
        <v>1</v>
      </c>
      <c r="J26" s="64">
        <v>9</v>
      </c>
      <c r="K26" s="63">
        <f t="shared" si="1"/>
        <v>9</v>
      </c>
    </row>
    <row r="27" s="2" customFormat="1" ht="33" customHeight="1" spans="1:11">
      <c r="A27" s="13"/>
      <c r="B27" s="58"/>
      <c r="C27" s="58"/>
      <c r="D27" s="12" t="s">
        <v>402</v>
      </c>
      <c r="E27" s="12"/>
      <c r="F27" s="82" t="s">
        <v>61</v>
      </c>
      <c r="G27" s="77">
        <v>1</v>
      </c>
      <c r="H27" s="15"/>
      <c r="I27" s="66">
        <v>1</v>
      </c>
      <c r="J27" s="64">
        <v>9</v>
      </c>
      <c r="K27" s="63">
        <f t="shared" si="1"/>
        <v>9</v>
      </c>
    </row>
    <row r="28" s="2" customFormat="1" ht="33" customHeight="1" spans="1:11">
      <c r="A28" s="13"/>
      <c r="B28" s="58"/>
      <c r="C28" s="58"/>
      <c r="D28" s="15" t="s">
        <v>403</v>
      </c>
      <c r="E28" s="15"/>
      <c r="F28" s="79">
        <v>1</v>
      </c>
      <c r="G28" s="77">
        <v>1</v>
      </c>
      <c r="H28" s="15"/>
      <c r="I28" s="66">
        <v>1</v>
      </c>
      <c r="J28" s="64">
        <v>9</v>
      </c>
      <c r="K28" s="63">
        <f t="shared" si="1"/>
        <v>9</v>
      </c>
    </row>
    <row r="29" s="2" customFormat="1" ht="33" customHeight="1" spans="1:11">
      <c r="A29" s="13"/>
      <c r="B29" s="58"/>
      <c r="C29" s="58"/>
      <c r="D29" s="15" t="s">
        <v>404</v>
      </c>
      <c r="E29" s="15"/>
      <c r="F29" s="8" t="s">
        <v>405</v>
      </c>
      <c r="G29" s="85" t="s">
        <v>405</v>
      </c>
      <c r="H29" s="15"/>
      <c r="I29" s="66">
        <v>1</v>
      </c>
      <c r="J29" s="64">
        <v>9</v>
      </c>
      <c r="K29" s="63">
        <f t="shared" si="1"/>
        <v>9</v>
      </c>
    </row>
    <row r="30" s="2" customFormat="1" ht="33" customHeight="1" spans="1:11">
      <c r="A30" s="13"/>
      <c r="B30" s="59" t="s">
        <v>71</v>
      </c>
      <c r="C30" s="14" t="s">
        <v>72</v>
      </c>
      <c r="D30" s="15" t="s">
        <v>406</v>
      </c>
      <c r="E30" s="15"/>
      <c r="F30" s="82" t="s">
        <v>401</v>
      </c>
      <c r="G30" s="84">
        <v>0.2584</v>
      </c>
      <c r="H30" s="15"/>
      <c r="I30" s="66">
        <v>1</v>
      </c>
      <c r="J30" s="64">
        <v>8</v>
      </c>
      <c r="K30" s="63">
        <f t="shared" si="1"/>
        <v>8</v>
      </c>
    </row>
    <row r="31" s="2" customFormat="1" ht="33" customHeight="1" spans="1:11">
      <c r="A31" s="13"/>
      <c r="B31" s="58"/>
      <c r="C31" s="14" t="s">
        <v>74</v>
      </c>
      <c r="D31" s="15" t="s">
        <v>407</v>
      </c>
      <c r="E31" s="15"/>
      <c r="F31" s="86" t="s">
        <v>408</v>
      </c>
      <c r="G31" s="86" t="s">
        <v>409</v>
      </c>
      <c r="H31" s="15"/>
      <c r="I31" s="66">
        <v>1</v>
      </c>
      <c r="J31" s="64">
        <v>8</v>
      </c>
      <c r="K31" s="63">
        <f t="shared" si="1"/>
        <v>8</v>
      </c>
    </row>
    <row r="32" s="2" customFormat="1" ht="33" customHeight="1" spans="1:11">
      <c r="A32" s="13"/>
      <c r="B32" s="54"/>
      <c r="C32" s="14" t="s">
        <v>76</v>
      </c>
      <c r="D32" s="15" t="s">
        <v>76</v>
      </c>
      <c r="E32" s="15"/>
      <c r="F32" s="82" t="s">
        <v>410</v>
      </c>
      <c r="G32" s="80">
        <v>0.8578</v>
      </c>
      <c r="H32" s="15"/>
      <c r="I32" s="66">
        <v>1</v>
      </c>
      <c r="J32" s="64">
        <v>8</v>
      </c>
      <c r="K32" s="63">
        <f t="shared" si="1"/>
        <v>8</v>
      </c>
    </row>
    <row r="33" s="2" customFormat="1" ht="41.1" customHeight="1" spans="1:11">
      <c r="A33" s="16" t="s">
        <v>79</v>
      </c>
      <c r="B33" s="17">
        <f>60+25.98+6.45</f>
        <v>92.43</v>
      </c>
      <c r="C33" s="18"/>
      <c r="D33" s="18"/>
      <c r="E33" s="18"/>
      <c r="F33" s="18"/>
      <c r="G33" s="18"/>
      <c r="H33" s="18"/>
      <c r="I33" s="18"/>
      <c r="J33" s="18"/>
      <c r="K33" s="22"/>
    </row>
    <row r="34" s="2" customFormat="1" ht="36" customHeight="1" spans="1:11">
      <c r="A34" s="16" t="s">
        <v>80</v>
      </c>
      <c r="B34" s="17" t="s">
        <v>81</v>
      </c>
      <c r="C34" s="18"/>
      <c r="D34" s="18"/>
      <c r="E34" s="18"/>
      <c r="F34" s="18"/>
      <c r="G34" s="18"/>
      <c r="H34" s="18"/>
      <c r="I34" s="18"/>
      <c r="J34" s="18"/>
      <c r="K34" s="22"/>
    </row>
    <row r="35" ht="33.95" customHeight="1" spans="1:11">
      <c r="A35" s="19" t="s">
        <v>82</v>
      </c>
      <c r="B35" s="20"/>
      <c r="C35" s="20"/>
      <c r="D35" s="20"/>
      <c r="E35" s="20"/>
      <c r="F35" s="20"/>
      <c r="G35" s="20"/>
      <c r="H35" s="20"/>
      <c r="I35" s="20"/>
      <c r="J35" s="20"/>
      <c r="K35" s="23"/>
    </row>
  </sheetData>
  <mergeCells count="55">
    <mergeCell ref="A2:K2"/>
    <mergeCell ref="A3:K3"/>
    <mergeCell ref="A4:C4"/>
    <mergeCell ref="D4:E4"/>
    <mergeCell ref="F4:G4"/>
    <mergeCell ref="H4:K4"/>
    <mergeCell ref="D5:E5"/>
    <mergeCell ref="F5:G5"/>
    <mergeCell ref="H5:J5"/>
    <mergeCell ref="D6:E6"/>
    <mergeCell ref="F6:G6"/>
    <mergeCell ref="H6:J6"/>
    <mergeCell ref="B7:E7"/>
    <mergeCell ref="F7:K7"/>
    <mergeCell ref="B8:E8"/>
    <mergeCell ref="F8:K8"/>
    <mergeCell ref="D9:E9"/>
    <mergeCell ref="B10:K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K25"/>
    <mergeCell ref="D26:E26"/>
    <mergeCell ref="D27:E27"/>
    <mergeCell ref="D28:E28"/>
    <mergeCell ref="D29:E29"/>
    <mergeCell ref="D30:E30"/>
    <mergeCell ref="D31:E31"/>
    <mergeCell ref="D32:E32"/>
    <mergeCell ref="B33:K33"/>
    <mergeCell ref="B34:K34"/>
    <mergeCell ref="A35:K35"/>
    <mergeCell ref="A7:A8"/>
    <mergeCell ref="A9:A32"/>
    <mergeCell ref="B11:B13"/>
    <mergeCell ref="B14:B24"/>
    <mergeCell ref="B26:B29"/>
    <mergeCell ref="B30:B32"/>
    <mergeCell ref="C11:C13"/>
    <mergeCell ref="C14:C19"/>
    <mergeCell ref="C20:C22"/>
    <mergeCell ref="C23:C24"/>
    <mergeCell ref="C26:C29"/>
    <mergeCell ref="A5:C6"/>
  </mergeCells>
  <pageMargins left="0.75" right="0.75" top="1" bottom="1" header="0.5" footer="0.5"/>
  <pageSetup paperSize="9" scale="66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tabSelected="1" workbookViewId="0">
      <selection activeCell="M3" sqref="M3"/>
    </sheetView>
  </sheetViews>
  <sheetFormatPr defaultColWidth="9" defaultRowHeight="14.25"/>
  <cols>
    <col min="1" max="1" width="5" style="3" customWidth="1"/>
    <col min="2" max="2" width="4.75" style="3" customWidth="1"/>
    <col min="3" max="3" width="9.125" style="3" customWidth="1"/>
    <col min="4" max="4" width="16.5" style="3" customWidth="1"/>
    <col min="5" max="5" width="12.25" style="3" customWidth="1"/>
    <col min="6" max="6" width="8" style="3" customWidth="1"/>
    <col min="7" max="7" width="12.25" style="3" customWidth="1"/>
    <col min="8" max="8" width="10.875" style="3" customWidth="1"/>
    <col min="9" max="10" width="7" style="3" customWidth="1"/>
    <col min="11" max="11" width="7.875" style="3" customWidth="1"/>
    <col min="12" max="16384" width="9" style="3"/>
  </cols>
  <sheetData>
    <row r="1" s="1" customFormat="1" spans="1:4">
      <c r="A1" s="4" t="s">
        <v>0</v>
      </c>
      <c r="B1" s="5"/>
      <c r="C1" s="5"/>
      <c r="D1" s="5"/>
    </row>
    <row r="2" ht="30.9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" customHeight="1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33.95" customHeight="1" spans="1:11">
      <c r="A4" s="8" t="s">
        <v>3</v>
      </c>
      <c r="B4" s="8"/>
      <c r="C4" s="8"/>
      <c r="D4" s="8" t="s">
        <v>411</v>
      </c>
      <c r="E4" s="8"/>
      <c r="F4" s="9" t="s">
        <v>5</v>
      </c>
      <c r="G4" s="10"/>
      <c r="H4" s="9" t="s">
        <v>412</v>
      </c>
      <c r="I4" s="11"/>
      <c r="J4" s="11"/>
      <c r="K4" s="10"/>
    </row>
    <row r="5" s="2" customFormat="1" ht="33.95" customHeight="1" spans="1:11">
      <c r="A5" s="8" t="s">
        <v>7</v>
      </c>
      <c r="B5" s="8"/>
      <c r="C5" s="8"/>
      <c r="D5" s="9" t="s">
        <v>8</v>
      </c>
      <c r="E5" s="10"/>
      <c r="F5" s="9" t="s">
        <v>9</v>
      </c>
      <c r="G5" s="10"/>
      <c r="H5" s="8" t="s">
        <v>10</v>
      </c>
      <c r="I5" s="8"/>
      <c r="J5" s="8"/>
      <c r="K5" s="8" t="s">
        <v>11</v>
      </c>
    </row>
    <row r="6" s="2" customFormat="1" ht="33" customHeight="1" spans="1:11">
      <c r="A6" s="8"/>
      <c r="B6" s="8"/>
      <c r="C6" s="8"/>
      <c r="D6" s="36">
        <v>3558.08</v>
      </c>
      <c r="E6" s="10"/>
      <c r="F6" s="36">
        <v>3533.03</v>
      </c>
      <c r="G6" s="10"/>
      <c r="H6" s="24">
        <f>F6/D6</f>
        <v>0.992959686122853</v>
      </c>
      <c r="I6" s="8"/>
      <c r="J6" s="8"/>
      <c r="K6" s="8">
        <v>9.9</v>
      </c>
    </row>
    <row r="7" s="2" customFormat="1" ht="21" customHeight="1" spans="1:11">
      <c r="A7" s="8" t="s">
        <v>12</v>
      </c>
      <c r="B7" s="8" t="s">
        <v>13</v>
      </c>
      <c r="C7" s="8"/>
      <c r="D7" s="8"/>
      <c r="E7" s="8"/>
      <c r="F7" s="8" t="s">
        <v>14</v>
      </c>
      <c r="G7" s="8"/>
      <c r="H7" s="8"/>
      <c r="I7" s="8"/>
      <c r="J7" s="8"/>
      <c r="K7" s="8"/>
    </row>
    <row r="8" s="2" customFormat="1" ht="111.95" customHeight="1" spans="1:11">
      <c r="A8" s="8"/>
      <c r="B8" s="8" t="s">
        <v>413</v>
      </c>
      <c r="C8" s="8"/>
      <c r="D8" s="8"/>
      <c r="E8" s="8"/>
      <c r="F8" s="8" t="s">
        <v>414</v>
      </c>
      <c r="G8" s="8"/>
      <c r="H8" s="8"/>
      <c r="I8" s="8"/>
      <c r="J8" s="8"/>
      <c r="K8" s="8"/>
    </row>
    <row r="9" s="2" customFormat="1" ht="41.1" customHeight="1" spans="1:11">
      <c r="A9" s="13" t="s">
        <v>16</v>
      </c>
      <c r="B9" s="52" t="s">
        <v>17</v>
      </c>
      <c r="C9" s="52" t="s">
        <v>18</v>
      </c>
      <c r="D9" s="52" t="s">
        <v>19</v>
      </c>
      <c r="E9" s="52"/>
      <c r="F9" s="52" t="s">
        <v>20</v>
      </c>
      <c r="G9" s="52" t="s">
        <v>21</v>
      </c>
      <c r="H9" s="52" t="s">
        <v>22</v>
      </c>
      <c r="I9" s="52" t="s">
        <v>23</v>
      </c>
      <c r="J9" s="52" t="s">
        <v>24</v>
      </c>
      <c r="K9" s="52" t="s">
        <v>25</v>
      </c>
    </row>
    <row r="10" s="2" customFormat="1" ht="21" customHeight="1" spans="1:11">
      <c r="A10" s="13"/>
      <c r="B10" s="53" t="s">
        <v>26</v>
      </c>
      <c r="C10" s="53"/>
      <c r="D10" s="53"/>
      <c r="E10" s="53"/>
      <c r="F10" s="53"/>
      <c r="G10" s="53"/>
      <c r="H10" s="53"/>
      <c r="I10" s="53"/>
      <c r="J10" s="53"/>
      <c r="K10" s="53"/>
    </row>
    <row r="11" s="2" customFormat="1" ht="24" customHeight="1" spans="1:11">
      <c r="A11" s="13"/>
      <c r="B11" s="54" t="s">
        <v>27</v>
      </c>
      <c r="C11" s="54" t="s">
        <v>28</v>
      </c>
      <c r="D11" s="55" t="s">
        <v>29</v>
      </c>
      <c r="E11" s="55"/>
      <c r="F11" s="55"/>
      <c r="G11" s="56"/>
      <c r="H11" s="55"/>
      <c r="I11" s="61">
        <v>1</v>
      </c>
      <c r="J11" s="62">
        <v>2</v>
      </c>
      <c r="K11" s="63">
        <f>J11*I11</f>
        <v>2</v>
      </c>
    </row>
    <row r="12" s="2" customFormat="1" ht="24" customHeight="1" spans="1:11">
      <c r="A12" s="13"/>
      <c r="B12" s="14"/>
      <c r="C12" s="14"/>
      <c r="D12" s="8" t="s">
        <v>32</v>
      </c>
      <c r="E12" s="8"/>
      <c r="F12" s="8"/>
      <c r="G12" s="12"/>
      <c r="H12" s="8"/>
      <c r="I12" s="33">
        <v>0.9</v>
      </c>
      <c r="J12" s="64">
        <v>2</v>
      </c>
      <c r="K12" s="63">
        <f>J12*I12</f>
        <v>1.8</v>
      </c>
    </row>
    <row r="13" s="2" customFormat="1" ht="24" customHeight="1" spans="1:11">
      <c r="A13" s="13"/>
      <c r="B13" s="14"/>
      <c r="C13" s="14"/>
      <c r="D13" s="8" t="s">
        <v>36</v>
      </c>
      <c r="E13" s="8"/>
      <c r="F13" s="8"/>
      <c r="G13" s="12"/>
      <c r="H13" s="8"/>
      <c r="I13" s="33">
        <v>0.9</v>
      </c>
      <c r="J13" s="64">
        <v>1</v>
      </c>
      <c r="K13" s="65">
        <f>J13*I13</f>
        <v>0.9</v>
      </c>
    </row>
    <row r="14" s="2" customFormat="1" ht="24" customHeight="1" spans="1:11">
      <c r="A14" s="57"/>
      <c r="B14" s="14" t="s">
        <v>38</v>
      </c>
      <c r="C14" s="14" t="s">
        <v>39</v>
      </c>
      <c r="D14" s="8" t="s">
        <v>40</v>
      </c>
      <c r="E14" s="8"/>
      <c r="F14" s="8"/>
      <c r="G14" s="12"/>
      <c r="H14" s="8"/>
      <c r="I14" s="33">
        <v>0.8</v>
      </c>
      <c r="J14" s="64">
        <v>2</v>
      </c>
      <c r="K14" s="65">
        <f t="shared" ref="K14:K24" si="0">J14*I14</f>
        <v>1.6</v>
      </c>
    </row>
    <row r="15" s="2" customFormat="1" ht="24" customHeight="1" spans="1:11">
      <c r="A15" s="57"/>
      <c r="B15" s="14"/>
      <c r="C15" s="14"/>
      <c r="D15" s="8" t="s">
        <v>42</v>
      </c>
      <c r="E15" s="8"/>
      <c r="F15" s="8"/>
      <c r="G15" s="12"/>
      <c r="H15" s="8"/>
      <c r="I15" s="33">
        <v>0.8</v>
      </c>
      <c r="J15" s="64">
        <v>2</v>
      </c>
      <c r="K15" s="65">
        <f t="shared" si="0"/>
        <v>1.6</v>
      </c>
    </row>
    <row r="16" s="2" customFormat="1" ht="24" customHeight="1" spans="1:11">
      <c r="A16" s="57"/>
      <c r="B16" s="14"/>
      <c r="C16" s="14"/>
      <c r="D16" s="8" t="s">
        <v>44</v>
      </c>
      <c r="E16" s="8"/>
      <c r="F16" s="8"/>
      <c r="G16" s="12"/>
      <c r="H16" s="8"/>
      <c r="I16" s="33">
        <v>0.85</v>
      </c>
      <c r="J16" s="64">
        <v>2</v>
      </c>
      <c r="K16" s="65">
        <f t="shared" si="0"/>
        <v>1.7</v>
      </c>
    </row>
    <row r="17" s="2" customFormat="1" ht="24" customHeight="1" spans="1:11">
      <c r="A17" s="57"/>
      <c r="B17" s="14"/>
      <c r="C17" s="14"/>
      <c r="D17" s="8" t="s">
        <v>46</v>
      </c>
      <c r="E17" s="8"/>
      <c r="F17" s="8"/>
      <c r="G17" s="12"/>
      <c r="H17" s="8"/>
      <c r="I17" s="33">
        <v>1</v>
      </c>
      <c r="J17" s="64">
        <v>2</v>
      </c>
      <c r="K17" s="65">
        <f t="shared" si="0"/>
        <v>2</v>
      </c>
    </row>
    <row r="18" s="2" customFormat="1" ht="24" customHeight="1" spans="1:11">
      <c r="A18" s="57"/>
      <c r="B18" s="14"/>
      <c r="C18" s="14"/>
      <c r="D18" s="8" t="s">
        <v>47</v>
      </c>
      <c r="E18" s="8"/>
      <c r="F18" s="8"/>
      <c r="G18" s="12"/>
      <c r="H18" s="8"/>
      <c r="I18" s="33">
        <v>1</v>
      </c>
      <c r="J18" s="64">
        <v>2</v>
      </c>
      <c r="K18" s="65">
        <f t="shared" si="0"/>
        <v>2</v>
      </c>
    </row>
    <row r="19" s="2" customFormat="1" ht="24" customHeight="1" spans="1:11">
      <c r="A19" s="57"/>
      <c r="B19" s="14"/>
      <c r="C19" s="14"/>
      <c r="D19" s="8" t="s">
        <v>48</v>
      </c>
      <c r="E19" s="8"/>
      <c r="F19" s="8"/>
      <c r="G19" s="12"/>
      <c r="H19" s="8"/>
      <c r="I19" s="33">
        <v>0.9</v>
      </c>
      <c r="J19" s="64">
        <v>2</v>
      </c>
      <c r="K19" s="65">
        <f t="shared" si="0"/>
        <v>1.8</v>
      </c>
    </row>
    <row r="20" s="2" customFormat="1" ht="24" customHeight="1" spans="1:11">
      <c r="A20" s="57"/>
      <c r="B20" s="14"/>
      <c r="C20" s="14" t="s">
        <v>50</v>
      </c>
      <c r="D20" s="8" t="s">
        <v>51</v>
      </c>
      <c r="E20" s="8"/>
      <c r="F20" s="8"/>
      <c r="G20" s="12"/>
      <c r="H20" s="8"/>
      <c r="I20" s="33">
        <v>0.95</v>
      </c>
      <c r="J20" s="64">
        <v>3</v>
      </c>
      <c r="K20" s="65">
        <f t="shared" si="0"/>
        <v>2.85</v>
      </c>
    </row>
    <row r="21" s="2" customFormat="1" ht="24" customHeight="1" spans="1:11">
      <c r="A21" s="57"/>
      <c r="B21" s="14"/>
      <c r="C21" s="14"/>
      <c r="D21" s="8" t="s">
        <v>53</v>
      </c>
      <c r="E21" s="8"/>
      <c r="F21" s="8"/>
      <c r="G21" s="12"/>
      <c r="H21" s="8"/>
      <c r="I21" s="33">
        <v>1</v>
      </c>
      <c r="J21" s="64">
        <v>5</v>
      </c>
      <c r="K21" s="65">
        <f t="shared" si="0"/>
        <v>5</v>
      </c>
    </row>
    <row r="22" s="2" customFormat="1" ht="24" customHeight="1" spans="1:11">
      <c r="A22" s="57"/>
      <c r="B22" s="14"/>
      <c r="C22" s="14"/>
      <c r="D22" s="8" t="s">
        <v>55</v>
      </c>
      <c r="E22" s="8"/>
      <c r="F22" s="8"/>
      <c r="G22" s="12"/>
      <c r="H22" s="8"/>
      <c r="I22" s="33">
        <v>1</v>
      </c>
      <c r="J22" s="64">
        <v>1</v>
      </c>
      <c r="K22" s="65">
        <f t="shared" si="0"/>
        <v>1</v>
      </c>
    </row>
    <row r="23" s="2" customFormat="1" ht="24" customHeight="1" spans="1:11">
      <c r="A23" s="57"/>
      <c r="B23" s="14"/>
      <c r="C23" s="14" t="s">
        <v>57</v>
      </c>
      <c r="D23" s="8" t="s">
        <v>58</v>
      </c>
      <c r="E23" s="8"/>
      <c r="F23" s="8"/>
      <c r="G23" s="12"/>
      <c r="H23" s="8"/>
      <c r="I23" s="33">
        <v>1</v>
      </c>
      <c r="J23" s="64">
        <v>2</v>
      </c>
      <c r="K23" s="65">
        <f t="shared" si="0"/>
        <v>2</v>
      </c>
    </row>
    <row r="24" s="2" customFormat="1" ht="24" customHeight="1" spans="1:11">
      <c r="A24" s="57"/>
      <c r="B24" s="14"/>
      <c r="C24" s="14"/>
      <c r="D24" s="8" t="s">
        <v>60</v>
      </c>
      <c r="E24" s="8"/>
      <c r="F24" s="8"/>
      <c r="G24" s="12"/>
      <c r="H24" s="8"/>
      <c r="I24" s="33">
        <v>0.9</v>
      </c>
      <c r="J24" s="64">
        <v>2</v>
      </c>
      <c r="K24" s="65">
        <f t="shared" si="0"/>
        <v>1.8</v>
      </c>
    </row>
    <row r="25" s="2" customFormat="1" ht="24" customHeight="1" spans="1:11">
      <c r="A25" s="57"/>
      <c r="B25" s="53" t="s">
        <v>62</v>
      </c>
      <c r="C25" s="53"/>
      <c r="D25" s="53"/>
      <c r="E25" s="53"/>
      <c r="F25" s="53"/>
      <c r="G25" s="53"/>
      <c r="H25" s="53"/>
      <c r="I25" s="53"/>
      <c r="J25" s="53"/>
      <c r="K25" s="53"/>
    </row>
    <row r="26" s="2" customFormat="1" ht="33" customHeight="1" spans="1:11">
      <c r="A26" s="13"/>
      <c r="B26" s="58" t="s">
        <v>63</v>
      </c>
      <c r="C26" s="58" t="s">
        <v>64</v>
      </c>
      <c r="D26" s="55" t="s">
        <v>415</v>
      </c>
      <c r="E26" s="55"/>
      <c r="F26" s="55" t="s">
        <v>416</v>
      </c>
      <c r="G26" s="55" t="s">
        <v>417</v>
      </c>
      <c r="H26" s="55"/>
      <c r="I26" s="66">
        <v>1</v>
      </c>
      <c r="J26" s="63">
        <v>8</v>
      </c>
      <c r="K26" s="63">
        <f>J26*I26</f>
        <v>8</v>
      </c>
    </row>
    <row r="27" s="2" customFormat="1" ht="33" customHeight="1" spans="1:11">
      <c r="A27" s="13"/>
      <c r="B27" s="58"/>
      <c r="C27" s="58"/>
      <c r="D27" s="8" t="s">
        <v>418</v>
      </c>
      <c r="E27" s="8"/>
      <c r="F27" s="8" t="s">
        <v>419</v>
      </c>
      <c r="G27" s="8" t="s">
        <v>420</v>
      </c>
      <c r="H27" s="8"/>
      <c r="I27" s="66">
        <v>1</v>
      </c>
      <c r="J27" s="63">
        <v>8</v>
      </c>
      <c r="K27" s="63">
        <f t="shared" ref="K27:K32" si="1">J27*I27</f>
        <v>8</v>
      </c>
    </row>
    <row r="28" s="2" customFormat="1" ht="33" customHeight="1" spans="1:11">
      <c r="A28" s="13"/>
      <c r="B28" s="58"/>
      <c r="C28" s="58"/>
      <c r="D28" s="8" t="s">
        <v>421</v>
      </c>
      <c r="E28" s="8"/>
      <c r="F28" s="24">
        <v>1</v>
      </c>
      <c r="G28" s="24">
        <v>1</v>
      </c>
      <c r="H28" s="8"/>
      <c r="I28" s="66">
        <v>1</v>
      </c>
      <c r="J28" s="63">
        <v>8</v>
      </c>
      <c r="K28" s="63">
        <f t="shared" si="1"/>
        <v>8</v>
      </c>
    </row>
    <row r="29" s="2" customFormat="1" ht="33" customHeight="1" spans="1:11">
      <c r="A29" s="13"/>
      <c r="B29" s="58"/>
      <c r="C29" s="58"/>
      <c r="D29" s="8" t="s">
        <v>422</v>
      </c>
      <c r="E29" s="8"/>
      <c r="F29" s="8" t="s">
        <v>423</v>
      </c>
      <c r="G29" s="8" t="s">
        <v>423</v>
      </c>
      <c r="H29" s="8"/>
      <c r="I29" s="66">
        <v>1</v>
      </c>
      <c r="J29" s="63">
        <v>12</v>
      </c>
      <c r="K29" s="63">
        <f t="shared" si="1"/>
        <v>12</v>
      </c>
    </row>
    <row r="30" s="2" customFormat="1" ht="33" customHeight="1" spans="1:11">
      <c r="A30" s="13"/>
      <c r="B30" s="59" t="s">
        <v>71</v>
      </c>
      <c r="C30" s="14" t="s">
        <v>72</v>
      </c>
      <c r="D30" s="8" t="s">
        <v>424</v>
      </c>
      <c r="E30" s="8"/>
      <c r="F30" s="12" t="s">
        <v>425</v>
      </c>
      <c r="G30" s="12" t="s">
        <v>425</v>
      </c>
      <c r="H30" s="8"/>
      <c r="I30" s="66">
        <v>1</v>
      </c>
      <c r="J30" s="63">
        <v>8</v>
      </c>
      <c r="K30" s="63">
        <f t="shared" si="1"/>
        <v>8</v>
      </c>
    </row>
    <row r="31" s="2" customFormat="1" ht="33" customHeight="1" spans="1:11">
      <c r="A31" s="13"/>
      <c r="B31" s="58"/>
      <c r="C31" s="14" t="s">
        <v>74</v>
      </c>
      <c r="D31" s="8" t="s">
        <v>426</v>
      </c>
      <c r="E31" s="8"/>
      <c r="F31" s="24">
        <v>0.95</v>
      </c>
      <c r="G31" s="60">
        <v>1</v>
      </c>
      <c r="H31" s="8"/>
      <c r="I31" s="66">
        <v>1</v>
      </c>
      <c r="J31" s="63">
        <v>8</v>
      </c>
      <c r="K31" s="63">
        <f t="shared" si="1"/>
        <v>8</v>
      </c>
    </row>
    <row r="32" s="2" customFormat="1" ht="33" customHeight="1" spans="1:11">
      <c r="A32" s="13"/>
      <c r="B32" s="54"/>
      <c r="C32" s="14" t="s">
        <v>76</v>
      </c>
      <c r="D32" s="8" t="s">
        <v>427</v>
      </c>
      <c r="E32" s="8"/>
      <c r="F32" s="12" t="s">
        <v>61</v>
      </c>
      <c r="G32" s="24">
        <v>0.97</v>
      </c>
      <c r="H32" s="8"/>
      <c r="I32" s="66">
        <v>1</v>
      </c>
      <c r="J32" s="63">
        <v>8</v>
      </c>
      <c r="K32" s="63">
        <f t="shared" si="1"/>
        <v>8</v>
      </c>
    </row>
    <row r="33" s="2" customFormat="1" ht="41.1" customHeight="1" spans="1:11">
      <c r="A33" s="16" t="s">
        <v>79</v>
      </c>
      <c r="B33" s="17">
        <v>98</v>
      </c>
      <c r="C33" s="18"/>
      <c r="D33" s="18"/>
      <c r="E33" s="18"/>
      <c r="F33" s="18"/>
      <c r="G33" s="18"/>
      <c r="H33" s="18"/>
      <c r="I33" s="18"/>
      <c r="J33" s="18"/>
      <c r="K33" s="22"/>
    </row>
    <row r="34" s="2" customFormat="1" ht="36" customHeight="1" spans="1:11">
      <c r="A34" s="16" t="s">
        <v>80</v>
      </c>
      <c r="B34" s="17" t="s">
        <v>428</v>
      </c>
      <c r="C34" s="18"/>
      <c r="D34" s="18"/>
      <c r="E34" s="18"/>
      <c r="F34" s="18"/>
      <c r="G34" s="18"/>
      <c r="H34" s="18"/>
      <c r="I34" s="18"/>
      <c r="J34" s="18"/>
      <c r="K34" s="22"/>
    </row>
    <row r="35" ht="33.95" customHeight="1" spans="1:11">
      <c r="A35" s="19" t="s">
        <v>82</v>
      </c>
      <c r="B35" s="20"/>
      <c r="C35" s="20"/>
      <c r="D35" s="20"/>
      <c r="E35" s="20"/>
      <c r="F35" s="20"/>
      <c r="G35" s="20"/>
      <c r="H35" s="20"/>
      <c r="I35" s="20"/>
      <c r="J35" s="20"/>
      <c r="K35" s="23"/>
    </row>
  </sheetData>
  <mergeCells count="55">
    <mergeCell ref="A2:K2"/>
    <mergeCell ref="A3:K3"/>
    <mergeCell ref="A4:C4"/>
    <mergeCell ref="D4:E4"/>
    <mergeCell ref="F4:G4"/>
    <mergeCell ref="H4:K4"/>
    <mergeCell ref="D5:E5"/>
    <mergeCell ref="F5:G5"/>
    <mergeCell ref="H5:J5"/>
    <mergeCell ref="D6:E6"/>
    <mergeCell ref="F6:G6"/>
    <mergeCell ref="H6:J6"/>
    <mergeCell ref="B7:E7"/>
    <mergeCell ref="F7:K7"/>
    <mergeCell ref="B8:E8"/>
    <mergeCell ref="F8:K8"/>
    <mergeCell ref="D9:E9"/>
    <mergeCell ref="B10:K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K25"/>
    <mergeCell ref="D26:E26"/>
    <mergeCell ref="D27:E27"/>
    <mergeCell ref="D28:E28"/>
    <mergeCell ref="D29:E29"/>
    <mergeCell ref="D30:E30"/>
    <mergeCell ref="D31:E31"/>
    <mergeCell ref="D32:E32"/>
    <mergeCell ref="B33:K33"/>
    <mergeCell ref="B34:K34"/>
    <mergeCell ref="A35:K35"/>
    <mergeCell ref="A7:A8"/>
    <mergeCell ref="A9:A32"/>
    <mergeCell ref="B11:B13"/>
    <mergeCell ref="B14:B24"/>
    <mergeCell ref="B26:B29"/>
    <mergeCell ref="B30:B32"/>
    <mergeCell ref="C11:C13"/>
    <mergeCell ref="C14:C19"/>
    <mergeCell ref="C20:C22"/>
    <mergeCell ref="C23:C24"/>
    <mergeCell ref="C26:C29"/>
    <mergeCell ref="A5:C6"/>
  </mergeCells>
  <pageMargins left="0.75" right="0.75" top="1" bottom="1" header="0.5" footer="0.5"/>
  <pageSetup paperSize="9" scale="83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"/>
  <sheetViews>
    <sheetView workbookViewId="0">
      <selection activeCell="A1" sqref="$A1:$XFD1048576"/>
    </sheetView>
  </sheetViews>
  <sheetFormatPr defaultColWidth="9" defaultRowHeight="14.25"/>
  <cols>
    <col min="1" max="1" width="5" style="3" customWidth="1"/>
    <col min="2" max="2" width="4.75" style="3" customWidth="1"/>
    <col min="3" max="3" width="11.5" style="3" customWidth="1"/>
    <col min="4" max="4" width="16.5" style="3" customWidth="1"/>
    <col min="5" max="5" width="14.375" style="3" customWidth="1"/>
    <col min="6" max="6" width="8" style="3" customWidth="1"/>
    <col min="7" max="7" width="7.5" style="3" customWidth="1"/>
    <col min="8" max="8" width="13.5" style="3" customWidth="1"/>
    <col min="9" max="11" width="7.875" style="3" customWidth="1"/>
    <col min="12" max="16384" width="9" style="3"/>
  </cols>
  <sheetData>
    <row r="1" s="1" customFormat="1" spans="1:4">
      <c r="A1" s="4" t="s">
        <v>429</v>
      </c>
      <c r="B1" s="5"/>
      <c r="C1" s="5"/>
      <c r="D1" s="5"/>
    </row>
    <row r="2" ht="21" spans="1:11">
      <c r="A2" s="6" t="s">
        <v>430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5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15" customHeight="1" spans="1:11">
      <c r="A4" s="8" t="s">
        <v>431</v>
      </c>
      <c r="B4" s="8"/>
      <c r="C4" s="8"/>
      <c r="D4" s="8"/>
      <c r="E4" s="8"/>
      <c r="F4" s="9" t="s">
        <v>5</v>
      </c>
      <c r="G4" s="10"/>
      <c r="H4" s="9"/>
      <c r="I4" s="11"/>
      <c r="J4" s="11"/>
      <c r="K4" s="10"/>
    </row>
    <row r="5" s="2" customFormat="1" ht="15" customHeight="1" spans="1:11">
      <c r="A5" s="8" t="s">
        <v>432</v>
      </c>
      <c r="B5" s="8"/>
      <c r="C5" s="8"/>
      <c r="D5" s="12"/>
      <c r="E5" s="12"/>
      <c r="F5" s="9" t="s">
        <v>433</v>
      </c>
      <c r="G5" s="10"/>
      <c r="H5" s="9"/>
      <c r="I5" s="11"/>
      <c r="J5" s="11"/>
      <c r="K5" s="10"/>
    </row>
    <row r="6" s="2" customFormat="1" ht="39" customHeight="1" spans="1:11">
      <c r="A6" s="8" t="s">
        <v>7</v>
      </c>
      <c r="B6" s="8"/>
      <c r="C6" s="8"/>
      <c r="D6" s="12"/>
      <c r="E6" s="8" t="s">
        <v>8</v>
      </c>
      <c r="F6" s="9" t="s">
        <v>9</v>
      </c>
      <c r="G6" s="10"/>
      <c r="H6" s="8" t="s">
        <v>10</v>
      </c>
      <c r="I6" s="8"/>
      <c r="J6" s="8"/>
      <c r="K6" s="8" t="s">
        <v>11</v>
      </c>
    </row>
    <row r="7" s="2" customFormat="1" ht="15" customHeight="1" spans="1:11">
      <c r="A7" s="8"/>
      <c r="B7" s="8"/>
      <c r="C7" s="8"/>
      <c r="D7" s="12" t="s">
        <v>434</v>
      </c>
      <c r="E7" s="12"/>
      <c r="F7" s="9"/>
      <c r="G7" s="10"/>
      <c r="H7" s="8"/>
      <c r="I7" s="8"/>
      <c r="J7" s="8"/>
      <c r="K7" s="8"/>
    </row>
    <row r="8" s="2" customFormat="1" ht="15" customHeight="1" spans="1:11">
      <c r="A8" s="8"/>
      <c r="B8" s="8"/>
      <c r="C8" s="8"/>
      <c r="D8" s="12" t="s">
        <v>435</v>
      </c>
      <c r="E8" s="12"/>
      <c r="F8" s="9"/>
      <c r="G8" s="10"/>
      <c r="H8" s="8"/>
      <c r="I8" s="8"/>
      <c r="J8" s="8"/>
      <c r="K8" s="8"/>
    </row>
    <row r="9" s="2" customFormat="1" ht="15" customHeight="1" spans="1:11">
      <c r="A9" s="8" t="s">
        <v>12</v>
      </c>
      <c r="B9" s="8" t="s">
        <v>13</v>
      </c>
      <c r="C9" s="8"/>
      <c r="D9" s="8"/>
      <c r="E9" s="8"/>
      <c r="F9" s="8" t="s">
        <v>14</v>
      </c>
      <c r="G9" s="8"/>
      <c r="H9" s="8"/>
      <c r="I9" s="8"/>
      <c r="J9" s="8"/>
      <c r="K9" s="8"/>
    </row>
    <row r="10" s="2" customFormat="1" ht="33" customHeight="1" spans="1:1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="2" customFormat="1" ht="41.1" customHeight="1" spans="1:11">
      <c r="A11" s="13" t="s">
        <v>16</v>
      </c>
      <c r="B11" s="8" t="s">
        <v>17</v>
      </c>
      <c r="C11" s="8" t="s">
        <v>18</v>
      </c>
      <c r="D11" s="8" t="s">
        <v>19</v>
      </c>
      <c r="E11" s="8"/>
      <c r="F11" s="8" t="s">
        <v>20</v>
      </c>
      <c r="G11" s="8" t="s">
        <v>21</v>
      </c>
      <c r="H11" s="8" t="s">
        <v>22</v>
      </c>
      <c r="I11" s="8" t="s">
        <v>23</v>
      </c>
      <c r="J11" s="8" t="s">
        <v>24</v>
      </c>
      <c r="K11" s="8" t="s">
        <v>25</v>
      </c>
    </row>
    <row r="12" s="2" customFormat="1" ht="15" customHeight="1" spans="1:11">
      <c r="A12" s="13"/>
      <c r="B12" s="14" t="s">
        <v>63</v>
      </c>
      <c r="C12" s="14" t="s">
        <v>436</v>
      </c>
      <c r="D12" s="8"/>
      <c r="E12" s="8"/>
      <c r="F12" s="8"/>
      <c r="G12" s="12"/>
      <c r="H12" s="8"/>
      <c r="I12" s="21"/>
      <c r="J12" s="21"/>
      <c r="K12" s="21"/>
    </row>
    <row r="13" s="2" customFormat="1" ht="15" customHeight="1" spans="1:11">
      <c r="A13" s="13"/>
      <c r="B13" s="14"/>
      <c r="C13" s="14"/>
      <c r="D13" s="8"/>
      <c r="E13" s="8"/>
      <c r="F13" s="8"/>
      <c r="G13" s="12"/>
      <c r="H13" s="8"/>
      <c r="I13" s="21"/>
      <c r="J13" s="21"/>
      <c r="K13" s="21"/>
    </row>
    <row r="14" s="2" customFormat="1" ht="15" customHeight="1" spans="1:11">
      <c r="A14" s="13"/>
      <c r="B14" s="14"/>
      <c r="C14" s="14"/>
      <c r="D14" s="8"/>
      <c r="E14" s="8"/>
      <c r="F14" s="8"/>
      <c r="G14" s="12"/>
      <c r="H14" s="8"/>
      <c r="I14" s="21"/>
      <c r="J14" s="21"/>
      <c r="K14" s="21"/>
    </row>
    <row r="15" s="2" customFormat="1" ht="15" customHeight="1" spans="1:11">
      <c r="A15" s="13"/>
      <c r="B15" s="14"/>
      <c r="C15" s="14" t="s">
        <v>437</v>
      </c>
      <c r="D15" s="8"/>
      <c r="E15" s="8"/>
      <c r="F15" s="8"/>
      <c r="G15" s="12"/>
      <c r="H15" s="8"/>
      <c r="I15" s="21"/>
      <c r="J15" s="21"/>
      <c r="K15" s="21"/>
    </row>
    <row r="16" s="2" customFormat="1" ht="15" customHeight="1" spans="1:11">
      <c r="A16" s="13"/>
      <c r="B16" s="14"/>
      <c r="C16" s="14"/>
      <c r="D16" s="8"/>
      <c r="E16" s="8"/>
      <c r="F16" s="8"/>
      <c r="G16" s="12"/>
      <c r="H16" s="8"/>
      <c r="I16" s="21"/>
      <c r="J16" s="21"/>
      <c r="K16" s="21"/>
    </row>
    <row r="17" s="2" customFormat="1" ht="15" customHeight="1" spans="1:11">
      <c r="A17" s="13"/>
      <c r="B17" s="14"/>
      <c r="C17" s="14"/>
      <c r="D17" s="8"/>
      <c r="E17" s="8"/>
      <c r="F17" s="8"/>
      <c r="G17" s="12"/>
      <c r="H17" s="8"/>
      <c r="I17" s="21"/>
      <c r="J17" s="21"/>
      <c r="K17" s="21"/>
    </row>
    <row r="18" s="2" customFormat="1" ht="15" customHeight="1" spans="1:11">
      <c r="A18" s="13"/>
      <c r="B18" s="14"/>
      <c r="C18" s="14" t="s">
        <v>438</v>
      </c>
      <c r="D18" s="8"/>
      <c r="E18" s="8"/>
      <c r="F18" s="8"/>
      <c r="G18" s="12"/>
      <c r="H18" s="8"/>
      <c r="I18" s="21"/>
      <c r="J18" s="21"/>
      <c r="K18" s="21"/>
    </row>
    <row r="19" s="2" customFormat="1" ht="15" customHeight="1" spans="1:11">
      <c r="A19" s="13"/>
      <c r="B19" s="14"/>
      <c r="C19" s="14"/>
      <c r="D19" s="8"/>
      <c r="E19" s="8"/>
      <c r="F19" s="8"/>
      <c r="G19" s="12"/>
      <c r="H19" s="8"/>
      <c r="I19" s="21"/>
      <c r="J19" s="21"/>
      <c r="K19" s="21"/>
    </row>
    <row r="20" s="2" customFormat="1" ht="15" customHeight="1" spans="1:11">
      <c r="A20" s="13"/>
      <c r="B20" s="14"/>
      <c r="C20" s="14"/>
      <c r="D20" s="8"/>
      <c r="E20" s="8"/>
      <c r="F20" s="8"/>
      <c r="G20" s="12"/>
      <c r="H20" s="8"/>
      <c r="I20" s="21"/>
      <c r="J20" s="21"/>
      <c r="K20" s="21"/>
    </row>
    <row r="21" s="2" customFormat="1" ht="15" customHeight="1" spans="1:11">
      <c r="A21" s="13"/>
      <c r="B21" s="14"/>
      <c r="C21" s="14" t="s">
        <v>439</v>
      </c>
      <c r="D21" s="8"/>
      <c r="E21" s="8"/>
      <c r="F21" s="8"/>
      <c r="G21" s="12"/>
      <c r="H21" s="8"/>
      <c r="I21" s="21"/>
      <c r="J21" s="21"/>
      <c r="K21" s="21"/>
    </row>
    <row r="22" s="2" customFormat="1" ht="15" customHeight="1" spans="1:11">
      <c r="A22" s="13"/>
      <c r="B22" s="14"/>
      <c r="C22" s="14"/>
      <c r="D22" s="8"/>
      <c r="E22" s="8"/>
      <c r="F22" s="8"/>
      <c r="G22" s="12"/>
      <c r="H22" s="8"/>
      <c r="I22" s="21"/>
      <c r="J22" s="21"/>
      <c r="K22" s="21"/>
    </row>
    <row r="23" s="2" customFormat="1" ht="15" customHeight="1" spans="1:11">
      <c r="A23" s="13"/>
      <c r="B23" s="14"/>
      <c r="C23" s="14"/>
      <c r="D23" s="8"/>
      <c r="E23" s="8"/>
      <c r="F23" s="8"/>
      <c r="G23" s="12"/>
      <c r="H23" s="8"/>
      <c r="I23" s="21"/>
      <c r="J23" s="21"/>
      <c r="K23" s="21"/>
    </row>
    <row r="24" s="2" customFormat="1" ht="15" customHeight="1" spans="1:11">
      <c r="A24" s="13"/>
      <c r="B24" s="14"/>
      <c r="C24" s="14" t="s">
        <v>440</v>
      </c>
      <c r="D24" s="8"/>
      <c r="E24" s="8"/>
      <c r="F24" s="8"/>
      <c r="G24" s="12"/>
      <c r="H24" s="8"/>
      <c r="I24" s="21"/>
      <c r="J24" s="21"/>
      <c r="K24" s="21"/>
    </row>
    <row r="25" s="2" customFormat="1" ht="15" customHeight="1" spans="1:11">
      <c r="A25" s="13"/>
      <c r="B25" s="14" t="s">
        <v>71</v>
      </c>
      <c r="C25" s="14" t="s">
        <v>441</v>
      </c>
      <c r="D25" s="8"/>
      <c r="E25" s="8"/>
      <c r="F25" s="8"/>
      <c r="G25" s="12"/>
      <c r="H25" s="8"/>
      <c r="I25" s="21"/>
      <c r="J25" s="21"/>
      <c r="K25" s="21"/>
    </row>
    <row r="26" s="2" customFormat="1" ht="15" customHeight="1" spans="1:11">
      <c r="A26" s="13"/>
      <c r="B26" s="14"/>
      <c r="C26" s="14"/>
      <c r="D26" s="8"/>
      <c r="E26" s="8"/>
      <c r="F26" s="8"/>
      <c r="G26" s="12"/>
      <c r="H26" s="8"/>
      <c r="I26" s="21"/>
      <c r="J26" s="21"/>
      <c r="K26" s="21"/>
    </row>
    <row r="27" s="2" customFormat="1" ht="15" customHeight="1" spans="1:11">
      <c r="A27" s="13"/>
      <c r="B27" s="14"/>
      <c r="C27" s="14"/>
      <c r="D27" s="8"/>
      <c r="E27" s="8"/>
      <c r="F27" s="8"/>
      <c r="G27" s="12"/>
      <c r="H27" s="8"/>
      <c r="I27" s="21"/>
      <c r="J27" s="21"/>
      <c r="K27" s="21"/>
    </row>
    <row r="28" s="2" customFormat="1" ht="15" customHeight="1" spans="1:11">
      <c r="A28" s="13"/>
      <c r="B28" s="14"/>
      <c r="C28" s="14" t="s">
        <v>442</v>
      </c>
      <c r="D28" s="8"/>
      <c r="E28" s="8"/>
      <c r="F28" s="8"/>
      <c r="G28" s="12"/>
      <c r="H28" s="8"/>
      <c r="I28" s="21"/>
      <c r="J28" s="21"/>
      <c r="K28" s="21"/>
    </row>
    <row r="29" s="2" customFormat="1" ht="15" customHeight="1" spans="1:11">
      <c r="A29" s="13"/>
      <c r="B29" s="14"/>
      <c r="C29" s="14"/>
      <c r="D29" s="8"/>
      <c r="E29" s="8"/>
      <c r="F29" s="8"/>
      <c r="G29" s="12"/>
      <c r="H29" s="8"/>
      <c r="I29" s="21"/>
      <c r="J29" s="21"/>
      <c r="K29" s="21"/>
    </row>
    <row r="30" s="2" customFormat="1" ht="15" customHeight="1" spans="1:11">
      <c r="A30" s="13"/>
      <c r="B30" s="14"/>
      <c r="C30" s="14"/>
      <c r="D30" s="8"/>
      <c r="E30" s="8"/>
      <c r="F30" s="15"/>
      <c r="G30" s="12"/>
      <c r="H30" s="8"/>
      <c r="I30" s="21"/>
      <c r="J30" s="21"/>
      <c r="K30" s="21"/>
    </row>
    <row r="31" s="2" customFormat="1" ht="15" customHeight="1" spans="1:11">
      <c r="A31" s="13"/>
      <c r="B31" s="14"/>
      <c r="C31" s="14" t="s">
        <v>443</v>
      </c>
      <c r="D31" s="8"/>
      <c r="E31" s="8"/>
      <c r="F31" s="12"/>
      <c r="G31" s="12"/>
      <c r="H31" s="8"/>
      <c r="I31" s="21"/>
      <c r="J31" s="21"/>
      <c r="K31" s="21"/>
    </row>
    <row r="32" s="2" customFormat="1" ht="15" customHeight="1" spans="1:11">
      <c r="A32" s="13"/>
      <c r="B32" s="14"/>
      <c r="C32" s="14"/>
      <c r="D32" s="8"/>
      <c r="E32" s="8"/>
      <c r="F32" s="12"/>
      <c r="G32" s="12"/>
      <c r="H32" s="8"/>
      <c r="I32" s="21"/>
      <c r="J32" s="21"/>
      <c r="K32" s="21"/>
    </row>
    <row r="33" s="2" customFormat="1" ht="15" customHeight="1" spans="1:11">
      <c r="A33" s="13"/>
      <c r="B33" s="14"/>
      <c r="C33" s="14"/>
      <c r="D33" s="8"/>
      <c r="E33" s="8"/>
      <c r="F33" s="12"/>
      <c r="G33" s="12"/>
      <c r="H33" s="8"/>
      <c r="I33" s="21"/>
      <c r="J33" s="21"/>
      <c r="K33" s="21"/>
    </row>
    <row r="34" s="2" customFormat="1" ht="15" customHeight="1" spans="1:11">
      <c r="A34" s="13"/>
      <c r="B34" s="14"/>
      <c r="C34" s="14" t="s">
        <v>444</v>
      </c>
      <c r="D34" s="8"/>
      <c r="E34" s="8"/>
      <c r="F34" s="12"/>
      <c r="G34" s="12"/>
      <c r="H34" s="8"/>
      <c r="I34" s="21"/>
      <c r="J34" s="21"/>
      <c r="K34" s="21"/>
    </row>
    <row r="35" s="2" customFormat="1" ht="15" customHeight="1" spans="1:11">
      <c r="A35" s="13"/>
      <c r="B35" s="14"/>
      <c r="C35" s="14"/>
      <c r="D35" s="8"/>
      <c r="E35" s="8"/>
      <c r="F35" s="12"/>
      <c r="G35" s="12"/>
      <c r="H35" s="8"/>
      <c r="I35" s="21"/>
      <c r="J35" s="21"/>
      <c r="K35" s="21"/>
    </row>
    <row r="36" s="2" customFormat="1" ht="15" customHeight="1" spans="1:11">
      <c r="A36" s="13"/>
      <c r="B36" s="14"/>
      <c r="C36" s="14"/>
      <c r="D36" s="8"/>
      <c r="E36" s="8"/>
      <c r="F36" s="12"/>
      <c r="G36" s="12"/>
      <c r="H36" s="8"/>
      <c r="I36" s="21"/>
      <c r="J36" s="21"/>
      <c r="K36" s="21"/>
    </row>
    <row r="37" s="2" customFormat="1" ht="15" customHeight="1" spans="1:11">
      <c r="A37" s="13"/>
      <c r="B37" s="14"/>
      <c r="C37" s="14" t="s">
        <v>440</v>
      </c>
      <c r="D37" s="8"/>
      <c r="E37" s="8"/>
      <c r="F37" s="12"/>
      <c r="G37" s="12"/>
      <c r="H37" s="8"/>
      <c r="I37" s="21"/>
      <c r="J37" s="21"/>
      <c r="K37" s="21"/>
    </row>
    <row r="38" s="2" customFormat="1" ht="15" customHeight="1" spans="1:11">
      <c r="A38" s="13"/>
      <c r="B38" s="14" t="s">
        <v>445</v>
      </c>
      <c r="C38" s="14" t="s">
        <v>446</v>
      </c>
      <c r="D38" s="8"/>
      <c r="E38" s="8"/>
      <c r="F38" s="12"/>
      <c r="G38" s="12"/>
      <c r="H38" s="8"/>
      <c r="I38" s="21"/>
      <c r="J38" s="21"/>
      <c r="K38" s="21"/>
    </row>
    <row r="39" s="2" customFormat="1" ht="15" customHeight="1" spans="1:11">
      <c r="A39" s="13"/>
      <c r="B39" s="14"/>
      <c r="C39" s="14"/>
      <c r="D39" s="8"/>
      <c r="E39" s="8"/>
      <c r="F39" s="12"/>
      <c r="G39" s="12"/>
      <c r="H39" s="8"/>
      <c r="I39" s="21"/>
      <c r="J39" s="21"/>
      <c r="K39" s="21"/>
    </row>
    <row r="40" s="2" customFormat="1" ht="15" customHeight="1" spans="1:11">
      <c r="A40" s="13"/>
      <c r="B40" s="14"/>
      <c r="C40" s="14"/>
      <c r="D40" s="8"/>
      <c r="E40" s="8"/>
      <c r="F40" s="12"/>
      <c r="G40" s="12"/>
      <c r="H40" s="8"/>
      <c r="I40" s="21"/>
      <c r="J40" s="21"/>
      <c r="K40" s="21"/>
    </row>
    <row r="41" s="2" customFormat="1" ht="15" customHeight="1" spans="1:11">
      <c r="A41" s="13"/>
      <c r="B41" s="14"/>
      <c r="C41" s="14" t="s">
        <v>440</v>
      </c>
      <c r="D41" s="8"/>
      <c r="E41" s="8"/>
      <c r="F41" s="12"/>
      <c r="G41" s="12"/>
      <c r="H41" s="8"/>
      <c r="I41" s="21"/>
      <c r="J41" s="21"/>
      <c r="K41" s="21"/>
    </row>
    <row r="42" s="2" customFormat="1" ht="41.1" customHeight="1" spans="1:11">
      <c r="A42" s="16" t="s">
        <v>79</v>
      </c>
      <c r="B42" s="17"/>
      <c r="C42" s="18"/>
      <c r="D42" s="18"/>
      <c r="E42" s="18"/>
      <c r="F42" s="18"/>
      <c r="G42" s="18"/>
      <c r="H42" s="18"/>
      <c r="I42" s="18"/>
      <c r="J42" s="18"/>
      <c r="K42" s="22"/>
    </row>
    <row r="43" s="2" customFormat="1" ht="36" customHeight="1" spans="1:11">
      <c r="A43" s="16" t="s">
        <v>80</v>
      </c>
      <c r="B43" s="17" t="s">
        <v>428</v>
      </c>
      <c r="C43" s="18"/>
      <c r="D43" s="18"/>
      <c r="E43" s="18"/>
      <c r="F43" s="18"/>
      <c r="G43" s="18"/>
      <c r="H43" s="18"/>
      <c r="I43" s="18"/>
      <c r="J43" s="18"/>
      <c r="K43" s="22"/>
    </row>
    <row r="44" ht="33.95" customHeight="1" spans="1:11">
      <c r="A44" s="19" t="s">
        <v>82</v>
      </c>
      <c r="B44" s="20"/>
      <c r="C44" s="20"/>
      <c r="D44" s="20"/>
      <c r="E44" s="20"/>
      <c r="F44" s="20"/>
      <c r="G44" s="20"/>
      <c r="H44" s="20"/>
      <c r="I44" s="20"/>
      <c r="J44" s="20"/>
      <c r="K44" s="23"/>
    </row>
  </sheetData>
  <mergeCells count="70">
    <mergeCell ref="A2:K2"/>
    <mergeCell ref="A3:K3"/>
    <mergeCell ref="A4:C4"/>
    <mergeCell ref="D4:E4"/>
    <mergeCell ref="F4:G4"/>
    <mergeCell ref="H4:K4"/>
    <mergeCell ref="A5:C5"/>
    <mergeCell ref="D5:E5"/>
    <mergeCell ref="F5:G5"/>
    <mergeCell ref="H5:K5"/>
    <mergeCell ref="F6:G6"/>
    <mergeCell ref="H6:J6"/>
    <mergeCell ref="F7:G7"/>
    <mergeCell ref="H7:J7"/>
    <mergeCell ref="F8:G8"/>
    <mergeCell ref="H8:J8"/>
    <mergeCell ref="B9:E9"/>
    <mergeCell ref="F9:K9"/>
    <mergeCell ref="B10:E10"/>
    <mergeCell ref="F10:K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B42:K42"/>
    <mergeCell ref="B43:K43"/>
    <mergeCell ref="A44:K44"/>
    <mergeCell ref="A9:A10"/>
    <mergeCell ref="A11:A41"/>
    <mergeCell ref="B12:B24"/>
    <mergeCell ref="B25:B37"/>
    <mergeCell ref="B38:B41"/>
    <mergeCell ref="C12:C14"/>
    <mergeCell ref="C15:C17"/>
    <mergeCell ref="C18:C20"/>
    <mergeCell ref="C21:C23"/>
    <mergeCell ref="C25:C27"/>
    <mergeCell ref="C28:C30"/>
    <mergeCell ref="C31:C33"/>
    <mergeCell ref="C34:C36"/>
    <mergeCell ref="C38:C40"/>
    <mergeCell ref="K7:K8"/>
    <mergeCell ref="A6:C8"/>
  </mergeCells>
  <pageMargins left="0.75" right="0.75" top="1" bottom="1" header="0.5" footer="0.5"/>
  <pageSetup paperSize="9" scale="84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6"/>
  <sheetViews>
    <sheetView workbookViewId="0">
      <selection activeCell="I14" sqref="I14"/>
    </sheetView>
  </sheetViews>
  <sheetFormatPr defaultColWidth="9" defaultRowHeight="14.25"/>
  <cols>
    <col min="1" max="1" width="5" style="3" customWidth="1"/>
    <col min="2" max="2" width="4.75" style="3" customWidth="1"/>
    <col min="3" max="3" width="13.25" style="3" customWidth="1"/>
    <col min="4" max="4" width="16.5" style="3" customWidth="1"/>
    <col min="5" max="5" width="14.375" style="3" customWidth="1"/>
    <col min="6" max="6" width="8.625" style="3" customWidth="1"/>
    <col min="7" max="7" width="8.75" style="3" customWidth="1"/>
    <col min="8" max="8" width="13.5" style="3" customWidth="1"/>
    <col min="9" max="11" width="7.875" style="3" customWidth="1"/>
    <col min="12" max="16384" width="9" style="3"/>
  </cols>
  <sheetData>
    <row r="1" s="1" customFormat="1" spans="1:4">
      <c r="A1" s="4" t="s">
        <v>447</v>
      </c>
      <c r="B1" s="5"/>
      <c r="C1" s="5"/>
      <c r="D1" s="5"/>
    </row>
    <row r="2" ht="21" spans="1:11">
      <c r="A2" s="6" t="s">
        <v>448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5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15" customHeight="1" spans="1:11">
      <c r="A4" s="8" t="s">
        <v>449</v>
      </c>
      <c r="B4" s="8"/>
      <c r="C4" s="8"/>
      <c r="D4" s="8" t="s">
        <v>450</v>
      </c>
      <c r="E4" s="8"/>
      <c r="F4" s="9" t="s">
        <v>5</v>
      </c>
      <c r="G4" s="10"/>
      <c r="H4" s="9" t="s">
        <v>390</v>
      </c>
      <c r="I4" s="11"/>
      <c r="J4" s="11"/>
      <c r="K4" s="10"/>
    </row>
    <row r="5" s="2" customFormat="1" ht="15" customHeight="1" spans="1:11">
      <c r="A5" s="8" t="s">
        <v>432</v>
      </c>
      <c r="B5" s="8"/>
      <c r="C5" s="8"/>
      <c r="D5" s="12" t="s">
        <v>451</v>
      </c>
      <c r="E5" s="12"/>
      <c r="F5" s="9" t="s">
        <v>433</v>
      </c>
      <c r="G5" s="10"/>
      <c r="H5" s="9" t="s">
        <v>452</v>
      </c>
      <c r="I5" s="11"/>
      <c r="J5" s="11"/>
      <c r="K5" s="10"/>
    </row>
    <row r="6" s="2" customFormat="1" ht="39" customHeight="1" spans="1:11">
      <c r="A6" s="8" t="s">
        <v>7</v>
      </c>
      <c r="B6" s="8"/>
      <c r="C6" s="8"/>
      <c r="D6" s="12"/>
      <c r="E6" s="8" t="s">
        <v>8</v>
      </c>
      <c r="F6" s="9" t="s">
        <v>9</v>
      </c>
      <c r="G6" s="10"/>
      <c r="H6" s="8" t="s">
        <v>10</v>
      </c>
      <c r="I6" s="8"/>
      <c r="J6" s="8"/>
      <c r="K6" s="8" t="s">
        <v>11</v>
      </c>
    </row>
    <row r="7" s="2" customFormat="1" ht="15" customHeight="1" spans="1:11">
      <c r="A7" s="8"/>
      <c r="B7" s="8"/>
      <c r="C7" s="8"/>
      <c r="D7" s="12" t="s">
        <v>434</v>
      </c>
      <c r="E7" s="35">
        <v>44.3296</v>
      </c>
      <c r="F7" s="36">
        <v>44.3296</v>
      </c>
      <c r="G7" s="37"/>
      <c r="H7" s="24">
        <v>1</v>
      </c>
      <c r="I7" s="8"/>
      <c r="J7" s="8"/>
      <c r="K7" s="8">
        <v>10</v>
      </c>
    </row>
    <row r="8" s="2" customFormat="1" ht="15" customHeight="1" spans="1:11">
      <c r="A8" s="8"/>
      <c r="B8" s="8"/>
      <c r="C8" s="8"/>
      <c r="D8" s="12" t="s">
        <v>453</v>
      </c>
      <c r="E8" s="35">
        <v>44.3296</v>
      </c>
      <c r="F8" s="36">
        <v>44.3296</v>
      </c>
      <c r="G8" s="37"/>
      <c r="H8" s="24">
        <v>1</v>
      </c>
      <c r="I8" s="8"/>
      <c r="J8" s="8"/>
      <c r="K8" s="8"/>
    </row>
    <row r="9" s="2" customFormat="1" ht="15" customHeight="1" spans="1:11">
      <c r="A9" s="8"/>
      <c r="B9" s="8"/>
      <c r="C9" s="8"/>
      <c r="D9" s="12" t="s">
        <v>454</v>
      </c>
      <c r="E9" s="12"/>
      <c r="F9" s="9"/>
      <c r="G9" s="10"/>
      <c r="H9" s="8"/>
      <c r="I9" s="8"/>
      <c r="J9" s="8"/>
      <c r="K9" s="8"/>
    </row>
    <row r="10" s="2" customFormat="1" ht="15" customHeight="1" spans="1:11">
      <c r="A10" s="8"/>
      <c r="B10" s="8"/>
      <c r="C10" s="8"/>
      <c r="D10" s="12" t="s">
        <v>455</v>
      </c>
      <c r="E10" s="12"/>
      <c r="F10" s="9"/>
      <c r="G10" s="10"/>
      <c r="H10" s="8"/>
      <c r="I10" s="8"/>
      <c r="J10" s="8"/>
      <c r="K10" s="8"/>
    </row>
    <row r="11" s="2" customFormat="1" ht="15" customHeight="1" spans="1:11">
      <c r="A11" s="8" t="s">
        <v>12</v>
      </c>
      <c r="B11" s="8" t="s">
        <v>13</v>
      </c>
      <c r="C11" s="8"/>
      <c r="D11" s="8"/>
      <c r="E11" s="8"/>
      <c r="F11" s="8" t="s">
        <v>14</v>
      </c>
      <c r="G11" s="8"/>
      <c r="H11" s="8"/>
      <c r="I11" s="8"/>
      <c r="J11" s="8"/>
      <c r="K11" s="8"/>
    </row>
    <row r="12" s="2" customFormat="1" ht="48.6" customHeight="1" spans="1:11">
      <c r="A12" s="8"/>
      <c r="B12" s="38" t="s">
        <v>456</v>
      </c>
      <c r="C12" s="38"/>
      <c r="D12" s="38"/>
      <c r="E12" s="38"/>
      <c r="F12" s="39" t="s">
        <v>457</v>
      </c>
      <c r="G12" s="39"/>
      <c r="H12" s="39"/>
      <c r="I12" s="39"/>
      <c r="J12" s="39"/>
      <c r="K12" s="39"/>
    </row>
    <row r="13" s="2" customFormat="1" ht="41.1" customHeight="1" spans="1:11">
      <c r="A13" s="13" t="s">
        <v>16</v>
      </c>
      <c r="B13" s="8" t="s">
        <v>17</v>
      </c>
      <c r="C13" s="8" t="s">
        <v>18</v>
      </c>
      <c r="D13" s="8" t="s">
        <v>19</v>
      </c>
      <c r="E13" s="8"/>
      <c r="F13" s="8" t="s">
        <v>20</v>
      </c>
      <c r="G13" s="8" t="s">
        <v>21</v>
      </c>
      <c r="H13" s="8" t="s">
        <v>22</v>
      </c>
      <c r="I13" s="8" t="s">
        <v>23</v>
      </c>
      <c r="J13" s="8" t="s">
        <v>24</v>
      </c>
      <c r="K13" s="8" t="s">
        <v>25</v>
      </c>
    </row>
    <row r="14" s="2" customFormat="1" ht="15" customHeight="1" spans="1:11">
      <c r="A14" s="13"/>
      <c r="B14" s="14" t="s">
        <v>63</v>
      </c>
      <c r="C14" s="14" t="s">
        <v>436</v>
      </c>
      <c r="D14" s="30" t="s">
        <v>458</v>
      </c>
      <c r="E14" s="30"/>
      <c r="F14" s="40" t="s">
        <v>459</v>
      </c>
      <c r="G14" s="30">
        <v>40</v>
      </c>
      <c r="H14" s="8"/>
      <c r="I14" s="33">
        <v>1</v>
      </c>
      <c r="J14" s="21">
        <v>9</v>
      </c>
      <c r="K14" s="21">
        <v>9</v>
      </c>
    </row>
    <row r="15" s="2" customFormat="1" ht="15" customHeight="1" spans="1:11">
      <c r="A15" s="13"/>
      <c r="B15" s="14"/>
      <c r="C15" s="14"/>
      <c r="D15" s="30" t="s">
        <v>460</v>
      </c>
      <c r="E15" s="30"/>
      <c r="F15" s="41" t="s">
        <v>461</v>
      </c>
      <c r="G15" s="42">
        <v>25</v>
      </c>
      <c r="H15" s="8"/>
      <c r="I15" s="33">
        <v>1</v>
      </c>
      <c r="J15" s="21">
        <v>9</v>
      </c>
      <c r="K15" s="21">
        <v>9</v>
      </c>
    </row>
    <row r="16" s="2" customFormat="1" ht="15" customHeight="1" spans="1:11">
      <c r="A16" s="13"/>
      <c r="B16" s="14"/>
      <c r="C16" s="14"/>
      <c r="D16" s="30" t="s">
        <v>462</v>
      </c>
      <c r="E16" s="30"/>
      <c r="F16" s="41" t="s">
        <v>463</v>
      </c>
      <c r="G16" s="30">
        <v>1411</v>
      </c>
      <c r="H16" s="8"/>
      <c r="I16" s="33">
        <v>1</v>
      </c>
      <c r="J16" s="21">
        <v>9</v>
      </c>
      <c r="K16" s="21">
        <v>9</v>
      </c>
    </row>
    <row r="17" s="2" customFormat="1" ht="15" customHeight="1" spans="1:11">
      <c r="A17" s="13"/>
      <c r="B17" s="14"/>
      <c r="C17" s="14" t="s">
        <v>437</v>
      </c>
      <c r="D17" s="30" t="s">
        <v>464</v>
      </c>
      <c r="E17" s="30"/>
      <c r="F17" s="31" t="s">
        <v>465</v>
      </c>
      <c r="G17" s="31">
        <v>0.966</v>
      </c>
      <c r="H17" s="8"/>
      <c r="I17" s="33">
        <v>1</v>
      </c>
      <c r="J17" s="21">
        <v>9</v>
      </c>
      <c r="K17" s="21">
        <v>9</v>
      </c>
    </row>
    <row r="18" s="2" customFormat="1" ht="15" customHeight="1" spans="1:11">
      <c r="A18" s="13"/>
      <c r="B18" s="14"/>
      <c r="C18" s="14"/>
      <c r="D18" s="30" t="s">
        <v>466</v>
      </c>
      <c r="E18" s="30"/>
      <c r="F18" s="31" t="s">
        <v>465</v>
      </c>
      <c r="G18" s="31">
        <v>1</v>
      </c>
      <c r="H18" s="8"/>
      <c r="I18" s="33">
        <v>1</v>
      </c>
      <c r="J18" s="21">
        <v>9</v>
      </c>
      <c r="K18" s="21">
        <v>9</v>
      </c>
    </row>
    <row r="19" s="2" customFormat="1" ht="15" customHeight="1" spans="1:11">
      <c r="A19" s="13"/>
      <c r="B19" s="14"/>
      <c r="C19" s="14"/>
      <c r="D19" s="43" t="s">
        <v>467</v>
      </c>
      <c r="E19" s="44"/>
      <c r="F19" s="45" t="s">
        <v>468</v>
      </c>
      <c r="G19" s="46">
        <v>0.98</v>
      </c>
      <c r="H19" s="47"/>
      <c r="I19" s="33">
        <v>1</v>
      </c>
      <c r="J19" s="21">
        <v>9</v>
      </c>
      <c r="K19" s="21">
        <v>9</v>
      </c>
    </row>
    <row r="20" s="2" customFormat="1" ht="15" customHeight="1" spans="1:11">
      <c r="A20" s="13"/>
      <c r="B20" s="14"/>
      <c r="C20" s="14" t="s">
        <v>438</v>
      </c>
      <c r="D20" s="30" t="s">
        <v>469</v>
      </c>
      <c r="E20" s="30"/>
      <c r="F20" s="48">
        <v>44926</v>
      </c>
      <c r="G20" s="48">
        <v>44926</v>
      </c>
      <c r="H20" s="8"/>
      <c r="I20" s="33">
        <v>1</v>
      </c>
      <c r="J20" s="21">
        <v>9</v>
      </c>
      <c r="K20" s="21">
        <v>9</v>
      </c>
    </row>
    <row r="21" s="2" customFormat="1" ht="15" customHeight="1" spans="1:11">
      <c r="A21" s="13"/>
      <c r="B21" s="14"/>
      <c r="C21" s="14"/>
      <c r="D21" s="30"/>
      <c r="E21" s="30"/>
      <c r="F21" s="49"/>
      <c r="G21" s="50"/>
      <c r="H21" s="8"/>
      <c r="I21" s="33"/>
      <c r="J21" s="21"/>
      <c r="K21" s="21"/>
    </row>
    <row r="22" s="2" customFormat="1" ht="15" customHeight="1" spans="1:11">
      <c r="A22" s="13"/>
      <c r="B22" s="14"/>
      <c r="C22" s="14"/>
      <c r="D22" s="30"/>
      <c r="E22" s="30"/>
      <c r="F22" s="31"/>
      <c r="G22" s="31"/>
      <c r="H22" s="8"/>
      <c r="I22" s="33"/>
      <c r="J22" s="21"/>
      <c r="K22" s="21"/>
    </row>
    <row r="23" s="2" customFormat="1" ht="15" customHeight="1" spans="1:11">
      <c r="A23" s="13"/>
      <c r="B23" s="14"/>
      <c r="C23" s="14" t="s">
        <v>439</v>
      </c>
      <c r="D23" s="8"/>
      <c r="E23" s="8"/>
      <c r="F23" s="8"/>
      <c r="G23" s="12"/>
      <c r="H23" s="8"/>
      <c r="I23" s="21"/>
      <c r="J23" s="21"/>
      <c r="K23" s="21"/>
    </row>
    <row r="24" s="2" customFormat="1" ht="15" customHeight="1" spans="1:11">
      <c r="A24" s="13"/>
      <c r="B24" s="14"/>
      <c r="C24" s="14"/>
      <c r="D24" s="8"/>
      <c r="E24" s="8"/>
      <c r="F24" s="8"/>
      <c r="G24" s="12"/>
      <c r="H24" s="8"/>
      <c r="I24" s="21"/>
      <c r="J24" s="21"/>
      <c r="K24" s="21"/>
    </row>
    <row r="25" s="2" customFormat="1" ht="15" customHeight="1" spans="1:11">
      <c r="A25" s="13"/>
      <c r="B25" s="14"/>
      <c r="C25" s="14"/>
      <c r="D25" s="8"/>
      <c r="E25" s="8"/>
      <c r="F25" s="8"/>
      <c r="G25" s="12"/>
      <c r="H25" s="8"/>
      <c r="I25" s="21"/>
      <c r="J25" s="21"/>
      <c r="K25" s="21"/>
    </row>
    <row r="26" s="2" customFormat="1" ht="15" customHeight="1" spans="1:11">
      <c r="A26" s="13"/>
      <c r="B26" s="14"/>
      <c r="C26" s="14" t="s">
        <v>440</v>
      </c>
      <c r="D26" s="8"/>
      <c r="E26" s="8"/>
      <c r="F26" s="8"/>
      <c r="G26" s="12"/>
      <c r="H26" s="8"/>
      <c r="I26" s="21"/>
      <c r="J26" s="21"/>
      <c r="K26" s="21"/>
    </row>
    <row r="27" s="2" customFormat="1" ht="15" customHeight="1" spans="1:11">
      <c r="A27" s="13"/>
      <c r="B27" s="14" t="s">
        <v>71</v>
      </c>
      <c r="C27" s="14" t="s">
        <v>441</v>
      </c>
      <c r="D27" s="8"/>
      <c r="E27" s="8"/>
      <c r="F27" s="8"/>
      <c r="G27" s="12"/>
      <c r="H27" s="8"/>
      <c r="I27" s="21"/>
      <c r="J27" s="21"/>
      <c r="K27" s="21"/>
    </row>
    <row r="28" s="2" customFormat="1" ht="15" customHeight="1" spans="1:11">
      <c r="A28" s="13"/>
      <c r="B28" s="14"/>
      <c r="C28" s="14"/>
      <c r="D28" s="8"/>
      <c r="E28" s="8"/>
      <c r="F28" s="8"/>
      <c r="G28" s="12"/>
      <c r="H28" s="8"/>
      <c r="I28" s="21"/>
      <c r="J28" s="21"/>
      <c r="K28" s="21"/>
    </row>
    <row r="29" s="2" customFormat="1" ht="15" customHeight="1" spans="1:11">
      <c r="A29" s="13"/>
      <c r="B29" s="14"/>
      <c r="C29" s="14"/>
      <c r="D29" s="8"/>
      <c r="E29" s="8"/>
      <c r="F29" s="8"/>
      <c r="G29" s="12"/>
      <c r="H29" s="8"/>
      <c r="I29" s="21"/>
      <c r="J29" s="21"/>
      <c r="K29" s="21"/>
    </row>
    <row r="30" s="2" customFormat="1" ht="15" customHeight="1" spans="1:11">
      <c r="A30" s="13"/>
      <c r="B30" s="14"/>
      <c r="C30" s="14" t="s">
        <v>442</v>
      </c>
      <c r="D30" s="30" t="s">
        <v>470</v>
      </c>
      <c r="E30" s="30"/>
      <c r="F30" s="49" t="s">
        <v>471</v>
      </c>
      <c r="G30" s="49" t="s">
        <v>472</v>
      </c>
      <c r="H30" s="8"/>
      <c r="I30" s="33">
        <v>1</v>
      </c>
      <c r="J30" s="21">
        <v>9</v>
      </c>
      <c r="K30" s="21">
        <v>9</v>
      </c>
    </row>
    <row r="31" s="2" customFormat="1" ht="15" customHeight="1" spans="1:11">
      <c r="A31" s="13"/>
      <c r="B31" s="14"/>
      <c r="C31" s="14"/>
      <c r="D31" s="30" t="s">
        <v>473</v>
      </c>
      <c r="E31" s="30"/>
      <c r="F31" s="49" t="s">
        <v>405</v>
      </c>
      <c r="G31" s="49" t="s">
        <v>405</v>
      </c>
      <c r="H31" s="8"/>
      <c r="I31" s="33">
        <v>1</v>
      </c>
      <c r="J31" s="21">
        <v>9</v>
      </c>
      <c r="K31" s="21">
        <v>9</v>
      </c>
    </row>
    <row r="32" s="2" customFormat="1" ht="15" customHeight="1" spans="1:11">
      <c r="A32" s="13"/>
      <c r="B32" s="14"/>
      <c r="C32" s="14"/>
      <c r="D32" s="8"/>
      <c r="E32" s="8"/>
      <c r="F32" s="15"/>
      <c r="G32" s="12"/>
      <c r="H32" s="8"/>
      <c r="I32" s="21"/>
      <c r="J32" s="21"/>
      <c r="K32" s="21"/>
    </row>
    <row r="33" s="2" customFormat="1" ht="15" customHeight="1" spans="1:11">
      <c r="A33" s="13"/>
      <c r="B33" s="14"/>
      <c r="C33" s="14" t="s">
        <v>443</v>
      </c>
      <c r="D33" s="8"/>
      <c r="E33" s="8"/>
      <c r="F33" s="12"/>
      <c r="G33" s="12"/>
      <c r="H33" s="8"/>
      <c r="I33" s="21"/>
      <c r="J33" s="21"/>
      <c r="K33" s="21"/>
    </row>
    <row r="34" s="2" customFormat="1" ht="15" customHeight="1" spans="1:11">
      <c r="A34" s="13"/>
      <c r="B34" s="14"/>
      <c r="C34" s="14"/>
      <c r="D34" s="8"/>
      <c r="E34" s="8"/>
      <c r="F34" s="12"/>
      <c r="G34" s="12"/>
      <c r="H34" s="8"/>
      <c r="I34" s="21"/>
      <c r="J34" s="21"/>
      <c r="K34" s="21"/>
    </row>
    <row r="35" s="2" customFormat="1" ht="15" customHeight="1" spans="1:11">
      <c r="A35" s="13"/>
      <c r="B35" s="14"/>
      <c r="C35" s="14"/>
      <c r="D35" s="8"/>
      <c r="E35" s="8"/>
      <c r="F35" s="12"/>
      <c r="G35" s="12"/>
      <c r="H35" s="8"/>
      <c r="I35" s="21"/>
      <c r="J35" s="21"/>
      <c r="K35" s="21"/>
    </row>
    <row r="36" s="2" customFormat="1" ht="15" customHeight="1" spans="1:11">
      <c r="A36" s="13"/>
      <c r="B36" s="14"/>
      <c r="C36" s="14" t="s">
        <v>444</v>
      </c>
      <c r="D36" s="8"/>
      <c r="E36" s="8"/>
      <c r="F36" s="12"/>
      <c r="G36" s="12"/>
      <c r="H36" s="8"/>
      <c r="I36" s="21"/>
      <c r="J36" s="21"/>
      <c r="K36" s="21"/>
    </row>
    <row r="37" s="2" customFormat="1" ht="15" customHeight="1" spans="1:11">
      <c r="A37" s="13"/>
      <c r="B37" s="14"/>
      <c r="C37" s="14"/>
      <c r="D37" s="8"/>
      <c r="E37" s="8"/>
      <c r="F37" s="12"/>
      <c r="G37" s="12"/>
      <c r="H37" s="8"/>
      <c r="I37" s="21"/>
      <c r="J37" s="21"/>
      <c r="K37" s="21"/>
    </row>
    <row r="38" s="2" customFormat="1" ht="15" customHeight="1" spans="1:11">
      <c r="A38" s="13"/>
      <c r="B38" s="14"/>
      <c r="C38" s="14"/>
      <c r="D38" s="8"/>
      <c r="E38" s="8"/>
      <c r="F38" s="12"/>
      <c r="G38" s="12"/>
      <c r="H38" s="8"/>
      <c r="I38" s="21"/>
      <c r="J38" s="21"/>
      <c r="K38" s="21"/>
    </row>
    <row r="39" s="2" customFormat="1" ht="15" customHeight="1" spans="1:11">
      <c r="A39" s="13"/>
      <c r="B39" s="14"/>
      <c r="C39" s="14" t="s">
        <v>440</v>
      </c>
      <c r="D39" s="8"/>
      <c r="E39" s="8"/>
      <c r="F39" s="12"/>
      <c r="G39" s="12"/>
      <c r="H39" s="8"/>
      <c r="I39" s="21"/>
      <c r="J39" s="21"/>
      <c r="K39" s="21"/>
    </row>
    <row r="40" s="2" customFormat="1" ht="15" customHeight="1" spans="1:11">
      <c r="A40" s="13"/>
      <c r="B40" s="14" t="s">
        <v>445</v>
      </c>
      <c r="C40" s="14" t="s">
        <v>446</v>
      </c>
      <c r="D40" s="30" t="s">
        <v>76</v>
      </c>
      <c r="E40" s="30"/>
      <c r="F40" s="30" t="s">
        <v>474</v>
      </c>
      <c r="G40" s="51">
        <v>0.85</v>
      </c>
      <c r="H40" s="8"/>
      <c r="I40" s="33">
        <v>1</v>
      </c>
      <c r="J40" s="21">
        <v>9</v>
      </c>
      <c r="K40" s="21">
        <v>9</v>
      </c>
    </row>
    <row r="41" s="2" customFormat="1" ht="15" customHeight="1" spans="1:11">
      <c r="A41" s="13"/>
      <c r="B41" s="14"/>
      <c r="C41" s="14"/>
      <c r="D41" s="30"/>
      <c r="E41" s="30"/>
      <c r="F41" s="30"/>
      <c r="G41" s="41"/>
      <c r="H41" s="8"/>
      <c r="I41" s="33"/>
      <c r="J41" s="21"/>
      <c r="K41" s="21"/>
    </row>
    <row r="42" s="2" customFormat="1" ht="15" customHeight="1" spans="1:11">
      <c r="A42" s="13"/>
      <c r="B42" s="14"/>
      <c r="C42" s="14"/>
      <c r="D42" s="8"/>
      <c r="E42" s="8"/>
      <c r="F42" s="12"/>
      <c r="G42" s="12"/>
      <c r="H42" s="8"/>
      <c r="I42" s="21"/>
      <c r="J42" s="21"/>
      <c r="K42" s="21"/>
    </row>
    <row r="43" s="2" customFormat="1" ht="15" customHeight="1" spans="1:11">
      <c r="A43" s="13"/>
      <c r="B43" s="14"/>
      <c r="C43" s="14" t="s">
        <v>440</v>
      </c>
      <c r="D43" s="8"/>
      <c r="E43" s="8"/>
      <c r="F43" s="12"/>
      <c r="G43" s="12"/>
      <c r="H43" s="8"/>
      <c r="I43" s="21"/>
      <c r="J43" s="21"/>
      <c r="K43" s="21"/>
    </row>
    <row r="44" s="2" customFormat="1" ht="41.1" customHeight="1" spans="1:11">
      <c r="A44" s="16" t="s">
        <v>79</v>
      </c>
      <c r="B44" s="17">
        <v>100</v>
      </c>
      <c r="C44" s="18"/>
      <c r="D44" s="18"/>
      <c r="E44" s="18"/>
      <c r="F44" s="18"/>
      <c r="G44" s="18"/>
      <c r="H44" s="18"/>
      <c r="I44" s="18"/>
      <c r="J44" s="18"/>
      <c r="K44" s="22"/>
    </row>
    <row r="45" s="2" customFormat="1" ht="36" customHeight="1" spans="1:11">
      <c r="A45" s="16" t="s">
        <v>80</v>
      </c>
      <c r="B45" s="17" t="s">
        <v>81</v>
      </c>
      <c r="C45" s="18"/>
      <c r="D45" s="18"/>
      <c r="E45" s="18"/>
      <c r="F45" s="18"/>
      <c r="G45" s="18"/>
      <c r="H45" s="18"/>
      <c r="I45" s="18"/>
      <c r="J45" s="18"/>
      <c r="K45" s="22"/>
    </row>
    <row r="46" ht="33.95" customHeight="1" spans="1:11">
      <c r="A46" s="19" t="s">
        <v>82</v>
      </c>
      <c r="B46" s="20"/>
      <c r="C46" s="20"/>
      <c r="D46" s="20"/>
      <c r="E46" s="20"/>
      <c r="F46" s="20"/>
      <c r="G46" s="20"/>
      <c r="H46" s="20"/>
      <c r="I46" s="20"/>
      <c r="J46" s="20"/>
      <c r="K46" s="23"/>
    </row>
  </sheetData>
  <mergeCells count="74">
    <mergeCell ref="A2:K2"/>
    <mergeCell ref="A3:K3"/>
    <mergeCell ref="A4:C4"/>
    <mergeCell ref="D4:E4"/>
    <mergeCell ref="F4:G4"/>
    <mergeCell ref="H4:K4"/>
    <mergeCell ref="A5:C5"/>
    <mergeCell ref="D5:E5"/>
    <mergeCell ref="F5:G5"/>
    <mergeCell ref="H5:K5"/>
    <mergeCell ref="F6:G6"/>
    <mergeCell ref="H6:J6"/>
    <mergeCell ref="F7:G7"/>
    <mergeCell ref="H7:J7"/>
    <mergeCell ref="F8:G8"/>
    <mergeCell ref="H8:J8"/>
    <mergeCell ref="F9:G9"/>
    <mergeCell ref="H9:J9"/>
    <mergeCell ref="F10:G10"/>
    <mergeCell ref="H10:J10"/>
    <mergeCell ref="B11:E11"/>
    <mergeCell ref="F11:K11"/>
    <mergeCell ref="B12:E12"/>
    <mergeCell ref="F12:K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B44:K44"/>
    <mergeCell ref="B45:K45"/>
    <mergeCell ref="A46:K46"/>
    <mergeCell ref="A11:A12"/>
    <mergeCell ref="A13:A43"/>
    <mergeCell ref="B14:B26"/>
    <mergeCell ref="B27:B39"/>
    <mergeCell ref="B40:B43"/>
    <mergeCell ref="C14:C16"/>
    <mergeCell ref="C17:C19"/>
    <mergeCell ref="C20:C22"/>
    <mergeCell ref="C23:C25"/>
    <mergeCell ref="C27:C29"/>
    <mergeCell ref="C30:C32"/>
    <mergeCell ref="C33:C35"/>
    <mergeCell ref="C36:C38"/>
    <mergeCell ref="C40:C42"/>
    <mergeCell ref="K7:K10"/>
    <mergeCell ref="A6:C10"/>
  </mergeCells>
  <pageMargins left="0.75" right="0.75" top="1" bottom="1" header="0.5" footer="0.5"/>
  <pageSetup paperSize="9" scale="82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K46"/>
  <sheetViews>
    <sheetView topLeftCell="A7" workbookViewId="0">
      <selection activeCell="L12" sqref="L12"/>
    </sheetView>
  </sheetViews>
  <sheetFormatPr defaultColWidth="9" defaultRowHeight="14.25"/>
  <cols>
    <col min="1" max="1" width="5" style="3" customWidth="1"/>
    <col min="2" max="2" width="4.75" style="3" customWidth="1"/>
    <col min="3" max="3" width="13.25" style="3" customWidth="1"/>
    <col min="4" max="4" width="16.5" style="3" customWidth="1"/>
    <col min="5" max="5" width="14.375" style="3" customWidth="1"/>
    <col min="6" max="6" width="8" style="3" customWidth="1"/>
    <col min="7" max="7" width="7.5" style="3" customWidth="1"/>
    <col min="8" max="8" width="13.5" style="3" customWidth="1"/>
    <col min="9" max="11" width="7.875" style="3" customWidth="1"/>
    <col min="12" max="16384" width="9" style="3"/>
  </cols>
  <sheetData>
    <row r="1" s="1" customFormat="1" spans="1:4">
      <c r="A1" s="4" t="s">
        <v>447</v>
      </c>
      <c r="B1" s="5"/>
      <c r="C1" s="5"/>
      <c r="D1" s="5"/>
    </row>
    <row r="2" ht="21" spans="1:11">
      <c r="A2" s="6" t="s">
        <v>448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5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18" customHeight="1" spans="1:11">
      <c r="A4" s="8" t="s">
        <v>449</v>
      </c>
      <c r="B4" s="8"/>
      <c r="C4" s="8"/>
      <c r="D4" s="8" t="s">
        <v>475</v>
      </c>
      <c r="E4" s="8"/>
      <c r="F4" s="9" t="s">
        <v>5</v>
      </c>
      <c r="G4" s="10"/>
      <c r="H4" s="9" t="s">
        <v>476</v>
      </c>
      <c r="I4" s="11"/>
      <c r="J4" s="11"/>
      <c r="K4" s="10"/>
    </row>
    <row r="5" s="2" customFormat="1" ht="18" customHeight="1" spans="1:11">
      <c r="A5" s="8" t="s">
        <v>432</v>
      </c>
      <c r="B5" s="8"/>
      <c r="C5" s="8"/>
      <c r="D5" s="12" t="s">
        <v>477</v>
      </c>
      <c r="E5" s="12"/>
      <c r="F5" s="9" t="s">
        <v>433</v>
      </c>
      <c r="G5" s="10"/>
      <c r="H5" s="9" t="s">
        <v>452</v>
      </c>
      <c r="I5" s="11"/>
      <c r="J5" s="11"/>
      <c r="K5" s="10"/>
    </row>
    <row r="6" s="2" customFormat="1" ht="39" customHeight="1" spans="1:11">
      <c r="A6" s="8" t="s">
        <v>7</v>
      </c>
      <c r="B6" s="8"/>
      <c r="C6" s="8"/>
      <c r="D6" s="12"/>
      <c r="E6" s="8" t="s">
        <v>8</v>
      </c>
      <c r="F6" s="9" t="s">
        <v>9</v>
      </c>
      <c r="G6" s="10"/>
      <c r="H6" s="8" t="s">
        <v>10</v>
      </c>
      <c r="I6" s="8"/>
      <c r="J6" s="8"/>
      <c r="K6" s="8" t="s">
        <v>11</v>
      </c>
    </row>
    <row r="7" s="2" customFormat="1" ht="15" customHeight="1" spans="1:11">
      <c r="A7" s="8"/>
      <c r="B7" s="8"/>
      <c r="C7" s="8"/>
      <c r="D7" s="12" t="s">
        <v>434</v>
      </c>
      <c r="E7" s="12">
        <v>4</v>
      </c>
      <c r="F7" s="9">
        <v>0</v>
      </c>
      <c r="G7" s="10"/>
      <c r="H7" s="8">
        <v>0</v>
      </c>
      <c r="I7" s="8"/>
      <c r="J7" s="8"/>
      <c r="K7" s="8">
        <v>0</v>
      </c>
    </row>
    <row r="8" s="2" customFormat="1" ht="15" customHeight="1" spans="1:11">
      <c r="A8" s="8"/>
      <c r="B8" s="8"/>
      <c r="C8" s="8"/>
      <c r="D8" s="12" t="s">
        <v>453</v>
      </c>
      <c r="E8" s="12">
        <v>4</v>
      </c>
      <c r="F8" s="9">
        <v>0</v>
      </c>
      <c r="G8" s="10"/>
      <c r="H8" s="8">
        <v>0</v>
      </c>
      <c r="I8" s="8"/>
      <c r="J8" s="8"/>
      <c r="K8" s="8"/>
    </row>
    <row r="9" s="2" customFormat="1" ht="15" customHeight="1" spans="1:11">
      <c r="A9" s="8"/>
      <c r="B9" s="8"/>
      <c r="C9" s="8"/>
      <c r="D9" s="12" t="s">
        <v>454</v>
      </c>
      <c r="E9" s="12"/>
      <c r="F9" s="9"/>
      <c r="G9" s="10"/>
      <c r="H9" s="8"/>
      <c r="I9" s="8"/>
      <c r="J9" s="8"/>
      <c r="K9" s="8"/>
    </row>
    <row r="10" s="2" customFormat="1" ht="15" customHeight="1" spans="1:11">
      <c r="A10" s="8"/>
      <c r="B10" s="8"/>
      <c r="C10" s="8"/>
      <c r="D10" s="12" t="s">
        <v>455</v>
      </c>
      <c r="E10" s="12"/>
      <c r="F10" s="9"/>
      <c r="G10" s="10"/>
      <c r="H10" s="8"/>
      <c r="I10" s="8"/>
      <c r="J10" s="8"/>
      <c r="K10" s="8"/>
    </row>
    <row r="11" s="2" customFormat="1" ht="15" customHeight="1" spans="1:11">
      <c r="A11" s="8" t="s">
        <v>12</v>
      </c>
      <c r="B11" s="8" t="s">
        <v>13</v>
      </c>
      <c r="C11" s="8"/>
      <c r="D11" s="8"/>
      <c r="E11" s="8"/>
      <c r="F11" s="8" t="s">
        <v>14</v>
      </c>
      <c r="G11" s="8"/>
      <c r="H11" s="8"/>
      <c r="I11" s="8"/>
      <c r="J11" s="8"/>
      <c r="K11" s="8"/>
    </row>
    <row r="12" s="2" customFormat="1" ht="48.95" customHeight="1" spans="1:11">
      <c r="A12" s="8"/>
      <c r="B12" s="34"/>
      <c r="C12" s="34"/>
      <c r="D12" s="34"/>
      <c r="E12" s="34"/>
      <c r="F12" s="8" t="s">
        <v>478</v>
      </c>
      <c r="G12" s="8"/>
      <c r="H12" s="8"/>
      <c r="I12" s="8"/>
      <c r="J12" s="8"/>
      <c r="K12" s="8"/>
    </row>
    <row r="13" s="2" customFormat="1" ht="41.1" customHeight="1" spans="1:11">
      <c r="A13" s="13" t="s">
        <v>16</v>
      </c>
      <c r="B13" s="8" t="s">
        <v>17</v>
      </c>
      <c r="C13" s="8" t="s">
        <v>18</v>
      </c>
      <c r="D13" s="34" t="s">
        <v>19</v>
      </c>
      <c r="E13" s="34"/>
      <c r="F13" s="8" t="s">
        <v>20</v>
      </c>
      <c r="G13" s="8" t="s">
        <v>21</v>
      </c>
      <c r="H13" s="8" t="s">
        <v>22</v>
      </c>
      <c r="I13" s="8" t="s">
        <v>23</v>
      </c>
      <c r="J13" s="8" t="s">
        <v>24</v>
      </c>
      <c r="K13" s="8" t="s">
        <v>25</v>
      </c>
    </row>
    <row r="14" s="2" customFormat="1" ht="15" customHeight="1" spans="1:11">
      <c r="A14" s="13"/>
      <c r="B14" s="14" t="s">
        <v>63</v>
      </c>
      <c r="C14" s="14" t="s">
        <v>436</v>
      </c>
      <c r="D14" s="8"/>
      <c r="E14" s="8"/>
      <c r="F14" s="8"/>
      <c r="G14" s="12"/>
      <c r="H14" s="8"/>
      <c r="I14" s="21"/>
      <c r="J14" s="21"/>
      <c r="K14" s="21"/>
    </row>
    <row r="15" s="2" customFormat="1" ht="15" customHeight="1" spans="1:11">
      <c r="A15" s="13"/>
      <c r="B15" s="14"/>
      <c r="C15" s="14"/>
      <c r="D15" s="8"/>
      <c r="E15" s="8"/>
      <c r="F15" s="8"/>
      <c r="G15" s="12"/>
      <c r="H15" s="8"/>
      <c r="I15" s="21"/>
      <c r="J15" s="21"/>
      <c r="K15" s="21"/>
    </row>
    <row r="16" s="2" customFormat="1" ht="15" customHeight="1" spans="1:11">
      <c r="A16" s="13"/>
      <c r="B16" s="14"/>
      <c r="C16" s="14"/>
      <c r="D16" s="8"/>
      <c r="E16" s="8"/>
      <c r="F16" s="8"/>
      <c r="G16" s="12"/>
      <c r="H16" s="8"/>
      <c r="I16" s="21"/>
      <c r="J16" s="21"/>
      <c r="K16" s="21"/>
    </row>
    <row r="17" s="2" customFormat="1" ht="15" customHeight="1" spans="1:11">
      <c r="A17" s="13"/>
      <c r="B17" s="14"/>
      <c r="C17" s="14" t="s">
        <v>437</v>
      </c>
      <c r="D17" s="8"/>
      <c r="E17" s="8"/>
      <c r="F17" s="8"/>
      <c r="G17" s="12"/>
      <c r="H17" s="8"/>
      <c r="I17" s="21"/>
      <c r="J17" s="21"/>
      <c r="K17" s="21"/>
    </row>
    <row r="18" s="2" customFormat="1" ht="15" customHeight="1" spans="1:11">
      <c r="A18" s="13"/>
      <c r="B18" s="14"/>
      <c r="C18" s="14"/>
      <c r="D18" s="8"/>
      <c r="E18" s="8"/>
      <c r="F18" s="8"/>
      <c r="G18" s="12"/>
      <c r="H18" s="8"/>
      <c r="I18" s="21"/>
      <c r="J18" s="21"/>
      <c r="K18" s="21"/>
    </row>
    <row r="19" s="2" customFormat="1" ht="15" customHeight="1" spans="1:11">
      <c r="A19" s="13"/>
      <c r="B19" s="14"/>
      <c r="C19" s="14"/>
      <c r="D19" s="8"/>
      <c r="E19" s="8"/>
      <c r="F19" s="8"/>
      <c r="G19" s="12"/>
      <c r="H19" s="8"/>
      <c r="I19" s="21"/>
      <c r="J19" s="21"/>
      <c r="K19" s="21"/>
    </row>
    <row r="20" s="2" customFormat="1" ht="15" customHeight="1" spans="1:11">
      <c r="A20" s="13"/>
      <c r="B20" s="14"/>
      <c r="C20" s="14" t="s">
        <v>438</v>
      </c>
      <c r="D20" s="8"/>
      <c r="E20" s="8"/>
      <c r="F20" s="8"/>
      <c r="G20" s="12"/>
      <c r="H20" s="8"/>
      <c r="I20" s="21"/>
      <c r="J20" s="21"/>
      <c r="K20" s="21"/>
    </row>
    <row r="21" s="2" customFormat="1" ht="15" customHeight="1" spans="1:11">
      <c r="A21" s="13"/>
      <c r="B21" s="14"/>
      <c r="C21" s="14"/>
      <c r="D21" s="8"/>
      <c r="E21" s="8"/>
      <c r="F21" s="8"/>
      <c r="G21" s="12"/>
      <c r="H21" s="8"/>
      <c r="I21" s="21"/>
      <c r="J21" s="21"/>
      <c r="K21" s="21"/>
    </row>
    <row r="22" s="2" customFormat="1" ht="15" customHeight="1" spans="1:11">
      <c r="A22" s="13"/>
      <c r="B22" s="14"/>
      <c r="C22" s="14"/>
      <c r="D22" s="8"/>
      <c r="E22" s="8"/>
      <c r="F22" s="8"/>
      <c r="G22" s="12"/>
      <c r="H22" s="8"/>
      <c r="I22" s="21"/>
      <c r="J22" s="21"/>
      <c r="K22" s="21"/>
    </row>
    <row r="23" s="2" customFormat="1" ht="15" customHeight="1" spans="1:11">
      <c r="A23" s="13"/>
      <c r="B23" s="14"/>
      <c r="C23" s="14" t="s">
        <v>439</v>
      </c>
      <c r="D23" s="8"/>
      <c r="E23" s="8"/>
      <c r="F23" s="8"/>
      <c r="G23" s="12"/>
      <c r="H23" s="8"/>
      <c r="I23" s="21"/>
      <c r="J23" s="21"/>
      <c r="K23" s="21"/>
    </row>
    <row r="24" s="2" customFormat="1" ht="15" customHeight="1" spans="1:11">
      <c r="A24" s="13"/>
      <c r="B24" s="14"/>
      <c r="C24" s="14"/>
      <c r="D24" s="8"/>
      <c r="E24" s="8"/>
      <c r="F24" s="8"/>
      <c r="G24" s="12"/>
      <c r="H24" s="8"/>
      <c r="I24" s="21"/>
      <c r="J24" s="21"/>
      <c r="K24" s="21"/>
    </row>
    <row r="25" s="2" customFormat="1" ht="15" customHeight="1" spans="1:11">
      <c r="A25" s="13"/>
      <c r="B25" s="14"/>
      <c r="C25" s="14"/>
      <c r="D25" s="8"/>
      <c r="E25" s="8"/>
      <c r="F25" s="8"/>
      <c r="G25" s="12"/>
      <c r="H25" s="8"/>
      <c r="I25" s="21"/>
      <c r="J25" s="21"/>
      <c r="K25" s="21"/>
    </row>
    <row r="26" s="2" customFormat="1" ht="15" customHeight="1" spans="1:11">
      <c r="A26" s="13"/>
      <c r="B26" s="14"/>
      <c r="C26" s="14" t="s">
        <v>440</v>
      </c>
      <c r="D26" s="8"/>
      <c r="E26" s="8"/>
      <c r="F26" s="8"/>
      <c r="G26" s="12"/>
      <c r="H26" s="8"/>
      <c r="I26" s="21"/>
      <c r="J26" s="21"/>
      <c r="K26" s="21"/>
    </row>
    <row r="27" s="2" customFormat="1" ht="15" customHeight="1" spans="1:11">
      <c r="A27" s="13"/>
      <c r="B27" s="14" t="s">
        <v>71</v>
      </c>
      <c r="C27" s="14" t="s">
        <v>441</v>
      </c>
      <c r="D27" s="8"/>
      <c r="E27" s="8"/>
      <c r="F27" s="8"/>
      <c r="G27" s="12"/>
      <c r="H27" s="8"/>
      <c r="I27" s="21"/>
      <c r="J27" s="21"/>
      <c r="K27" s="21"/>
    </row>
    <row r="28" s="2" customFormat="1" ht="15" customHeight="1" spans="1:11">
      <c r="A28" s="13"/>
      <c r="B28" s="14"/>
      <c r="C28" s="14"/>
      <c r="D28" s="8"/>
      <c r="E28" s="8"/>
      <c r="F28" s="8"/>
      <c r="G28" s="12"/>
      <c r="H28" s="8"/>
      <c r="I28" s="21"/>
      <c r="J28" s="21"/>
      <c r="K28" s="21"/>
    </row>
    <row r="29" s="2" customFormat="1" ht="15" customHeight="1" spans="1:11">
      <c r="A29" s="13"/>
      <c r="B29" s="14"/>
      <c r="C29" s="14"/>
      <c r="D29" s="8"/>
      <c r="E29" s="8"/>
      <c r="F29" s="8"/>
      <c r="G29" s="12"/>
      <c r="H29" s="8"/>
      <c r="I29" s="21"/>
      <c r="J29" s="21"/>
      <c r="K29" s="21"/>
    </row>
    <row r="30" s="2" customFormat="1" ht="15" customHeight="1" spans="1:11">
      <c r="A30" s="13"/>
      <c r="B30" s="14"/>
      <c r="C30" s="14" t="s">
        <v>442</v>
      </c>
      <c r="D30" s="8"/>
      <c r="E30" s="8"/>
      <c r="F30" s="8"/>
      <c r="G30" s="12"/>
      <c r="H30" s="8"/>
      <c r="I30" s="21"/>
      <c r="J30" s="21"/>
      <c r="K30" s="21"/>
    </row>
    <row r="31" s="2" customFormat="1" ht="15" customHeight="1" spans="1:11">
      <c r="A31" s="13"/>
      <c r="B31" s="14"/>
      <c r="C31" s="14"/>
      <c r="D31" s="8"/>
      <c r="E31" s="8"/>
      <c r="F31" s="8"/>
      <c r="G31" s="12"/>
      <c r="H31" s="8"/>
      <c r="I31" s="21"/>
      <c r="J31" s="21"/>
      <c r="K31" s="21"/>
    </row>
    <row r="32" s="2" customFormat="1" ht="15" customHeight="1" spans="1:11">
      <c r="A32" s="13"/>
      <c r="B32" s="14"/>
      <c r="C32" s="14"/>
      <c r="D32" s="8"/>
      <c r="E32" s="8"/>
      <c r="F32" s="15"/>
      <c r="G32" s="12"/>
      <c r="H32" s="8"/>
      <c r="I32" s="21"/>
      <c r="J32" s="21"/>
      <c r="K32" s="21"/>
    </row>
    <row r="33" s="2" customFormat="1" ht="15" customHeight="1" spans="1:11">
      <c r="A33" s="13"/>
      <c r="B33" s="14"/>
      <c r="C33" s="14" t="s">
        <v>443</v>
      </c>
      <c r="D33" s="8"/>
      <c r="E33" s="8"/>
      <c r="F33" s="12"/>
      <c r="G33" s="12"/>
      <c r="H33" s="8"/>
      <c r="I33" s="21"/>
      <c r="J33" s="21"/>
      <c r="K33" s="21"/>
    </row>
    <row r="34" s="2" customFormat="1" ht="15" customHeight="1" spans="1:11">
      <c r="A34" s="13"/>
      <c r="B34" s="14"/>
      <c r="C34" s="14"/>
      <c r="D34" s="8"/>
      <c r="E34" s="8"/>
      <c r="F34" s="12"/>
      <c r="G34" s="12"/>
      <c r="H34" s="8"/>
      <c r="I34" s="21"/>
      <c r="J34" s="21"/>
      <c r="K34" s="21"/>
    </row>
    <row r="35" s="2" customFormat="1" ht="15" customHeight="1" spans="1:11">
      <c r="A35" s="13"/>
      <c r="B35" s="14"/>
      <c r="C35" s="14"/>
      <c r="D35" s="8"/>
      <c r="E35" s="8"/>
      <c r="F35" s="12"/>
      <c r="G35" s="12"/>
      <c r="H35" s="8"/>
      <c r="I35" s="21"/>
      <c r="J35" s="21"/>
      <c r="K35" s="21"/>
    </row>
    <row r="36" s="2" customFormat="1" ht="15" customHeight="1" spans="1:11">
      <c r="A36" s="13"/>
      <c r="B36" s="14"/>
      <c r="C36" s="14" t="s">
        <v>444</v>
      </c>
      <c r="D36" s="8"/>
      <c r="E36" s="8"/>
      <c r="F36" s="12"/>
      <c r="G36" s="12"/>
      <c r="H36" s="8"/>
      <c r="I36" s="21"/>
      <c r="J36" s="21"/>
      <c r="K36" s="21"/>
    </row>
    <row r="37" s="2" customFormat="1" ht="15" customHeight="1" spans="1:11">
      <c r="A37" s="13"/>
      <c r="B37" s="14"/>
      <c r="C37" s="14"/>
      <c r="D37" s="8"/>
      <c r="E37" s="8"/>
      <c r="F37" s="12"/>
      <c r="G37" s="12"/>
      <c r="H37" s="8"/>
      <c r="I37" s="21"/>
      <c r="J37" s="21"/>
      <c r="K37" s="21"/>
    </row>
    <row r="38" s="2" customFormat="1" ht="15" customHeight="1" spans="1:11">
      <c r="A38" s="13"/>
      <c r="B38" s="14"/>
      <c r="C38" s="14"/>
      <c r="D38" s="8"/>
      <c r="E38" s="8"/>
      <c r="F38" s="12"/>
      <c r="G38" s="12"/>
      <c r="H38" s="8"/>
      <c r="I38" s="21"/>
      <c r="J38" s="21"/>
      <c r="K38" s="21"/>
    </row>
    <row r="39" s="2" customFormat="1" ht="15" customHeight="1" spans="1:11">
      <c r="A39" s="13"/>
      <c r="B39" s="14"/>
      <c r="C39" s="14" t="s">
        <v>440</v>
      </c>
      <c r="D39" s="8"/>
      <c r="E39" s="8"/>
      <c r="F39" s="12"/>
      <c r="G39" s="12"/>
      <c r="H39" s="8"/>
      <c r="I39" s="21"/>
      <c r="J39" s="21"/>
      <c r="K39" s="21"/>
    </row>
    <row r="40" s="2" customFormat="1" ht="15" customHeight="1" spans="1:11">
      <c r="A40" s="13"/>
      <c r="B40" s="14" t="s">
        <v>445</v>
      </c>
      <c r="C40" s="14" t="s">
        <v>446</v>
      </c>
      <c r="D40" s="8"/>
      <c r="E40" s="8"/>
      <c r="F40" s="12"/>
      <c r="G40" s="12"/>
      <c r="H40" s="8"/>
      <c r="I40" s="21"/>
      <c r="J40" s="21"/>
      <c r="K40" s="21"/>
    </row>
    <row r="41" s="2" customFormat="1" ht="15" customHeight="1" spans="1:11">
      <c r="A41" s="13"/>
      <c r="B41" s="14"/>
      <c r="C41" s="14"/>
      <c r="D41" s="8"/>
      <c r="E41" s="8"/>
      <c r="F41" s="12"/>
      <c r="G41" s="12"/>
      <c r="H41" s="8"/>
      <c r="I41" s="21"/>
      <c r="J41" s="21"/>
      <c r="K41" s="21"/>
    </row>
    <row r="42" s="2" customFormat="1" ht="15" customHeight="1" spans="1:11">
      <c r="A42" s="13"/>
      <c r="B42" s="14"/>
      <c r="C42" s="14"/>
      <c r="D42" s="8"/>
      <c r="E42" s="8"/>
      <c r="F42" s="12"/>
      <c r="G42" s="12"/>
      <c r="H42" s="8"/>
      <c r="I42" s="21"/>
      <c r="J42" s="21"/>
      <c r="K42" s="21"/>
    </row>
    <row r="43" s="2" customFormat="1" ht="15" customHeight="1" spans="1:11">
      <c r="A43" s="13"/>
      <c r="B43" s="14"/>
      <c r="C43" s="14" t="s">
        <v>440</v>
      </c>
      <c r="D43" s="8"/>
      <c r="E43" s="8"/>
      <c r="F43" s="12"/>
      <c r="G43" s="12"/>
      <c r="H43" s="8"/>
      <c r="I43" s="21"/>
      <c r="J43" s="21"/>
      <c r="K43" s="21"/>
    </row>
    <row r="44" s="2" customFormat="1" ht="41.1" customHeight="1" spans="1:11">
      <c r="A44" s="16" t="s">
        <v>79</v>
      </c>
      <c r="B44" s="17" t="s">
        <v>478</v>
      </c>
      <c r="C44" s="18"/>
      <c r="D44" s="18"/>
      <c r="E44" s="18"/>
      <c r="F44" s="18"/>
      <c r="G44" s="18"/>
      <c r="H44" s="18"/>
      <c r="I44" s="18"/>
      <c r="J44" s="18"/>
      <c r="K44" s="22"/>
    </row>
    <row r="45" s="2" customFormat="1" ht="36" customHeight="1" spans="1:11">
      <c r="A45" s="16" t="s">
        <v>80</v>
      </c>
      <c r="B45" s="17" t="s">
        <v>81</v>
      </c>
      <c r="C45" s="18"/>
      <c r="D45" s="18"/>
      <c r="E45" s="18"/>
      <c r="F45" s="18"/>
      <c r="G45" s="18"/>
      <c r="H45" s="18"/>
      <c r="I45" s="18"/>
      <c r="J45" s="18"/>
      <c r="K45" s="22"/>
    </row>
    <row r="46" ht="33.95" customHeight="1" spans="1:11">
      <c r="A46" s="19" t="s">
        <v>82</v>
      </c>
      <c r="B46" s="20"/>
      <c r="C46" s="20"/>
      <c r="D46" s="20"/>
      <c r="E46" s="20"/>
      <c r="F46" s="20"/>
      <c r="G46" s="20"/>
      <c r="H46" s="20"/>
      <c r="I46" s="20"/>
      <c r="J46" s="20"/>
      <c r="K46" s="23"/>
    </row>
  </sheetData>
  <mergeCells count="74">
    <mergeCell ref="A2:K2"/>
    <mergeCell ref="A3:K3"/>
    <mergeCell ref="A4:C4"/>
    <mergeCell ref="D4:E4"/>
    <mergeCell ref="F4:G4"/>
    <mergeCell ref="H4:K4"/>
    <mergeCell ref="A5:C5"/>
    <mergeCell ref="D5:E5"/>
    <mergeCell ref="F5:G5"/>
    <mergeCell ref="H5:K5"/>
    <mergeCell ref="F6:G6"/>
    <mergeCell ref="H6:J6"/>
    <mergeCell ref="F7:G7"/>
    <mergeCell ref="H7:J7"/>
    <mergeCell ref="F8:G8"/>
    <mergeCell ref="H8:J8"/>
    <mergeCell ref="F9:G9"/>
    <mergeCell ref="H9:J9"/>
    <mergeCell ref="F10:G10"/>
    <mergeCell ref="H10:J10"/>
    <mergeCell ref="B11:E11"/>
    <mergeCell ref="F11:K11"/>
    <mergeCell ref="B12:E12"/>
    <mergeCell ref="F12:K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B44:K44"/>
    <mergeCell ref="B45:K45"/>
    <mergeCell ref="A46:K46"/>
    <mergeCell ref="A11:A12"/>
    <mergeCell ref="A13:A43"/>
    <mergeCell ref="B14:B26"/>
    <mergeCell ref="B27:B39"/>
    <mergeCell ref="B40:B43"/>
    <mergeCell ref="C14:C16"/>
    <mergeCell ref="C17:C19"/>
    <mergeCell ref="C20:C22"/>
    <mergeCell ref="C23:C25"/>
    <mergeCell ref="C27:C29"/>
    <mergeCell ref="C30:C32"/>
    <mergeCell ref="C33:C35"/>
    <mergeCell ref="C36:C38"/>
    <mergeCell ref="C40:C42"/>
    <mergeCell ref="K7:K10"/>
    <mergeCell ref="A6:C10"/>
  </mergeCells>
  <pageMargins left="0.75" right="0.75" top="1" bottom="1" header="0.5" footer="0.5"/>
  <pageSetup paperSize="9" scale="82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7"/>
  <sheetViews>
    <sheetView workbookViewId="0">
      <selection activeCell="H9" sqref="H9:J9"/>
    </sheetView>
  </sheetViews>
  <sheetFormatPr defaultColWidth="9" defaultRowHeight="14.25"/>
  <cols>
    <col min="1" max="1" width="5" style="3" customWidth="1"/>
    <col min="2" max="2" width="6.125" style="3" customWidth="1"/>
    <col min="3" max="3" width="13.25" style="3" customWidth="1"/>
    <col min="4" max="4" width="16.5" style="3" customWidth="1"/>
    <col min="5" max="5" width="14.375" style="3" customWidth="1"/>
    <col min="6" max="6" width="8.875" style="3" customWidth="1"/>
    <col min="7" max="7" width="8.75" style="3" customWidth="1"/>
    <col min="8" max="8" width="13.5" style="3" customWidth="1"/>
    <col min="9" max="11" width="7.875" style="3" customWidth="1"/>
    <col min="12" max="16384" width="9" style="3"/>
  </cols>
  <sheetData>
    <row r="1" s="1" customFormat="1" spans="1:4">
      <c r="A1" s="4" t="s">
        <v>0</v>
      </c>
      <c r="B1" s="5"/>
      <c r="C1" s="5"/>
      <c r="D1" s="5"/>
    </row>
    <row r="2" ht="21" spans="1:11">
      <c r="A2" s="6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5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15" customHeight="1" spans="1:11">
      <c r="A4" s="8" t="s">
        <v>449</v>
      </c>
      <c r="B4" s="8"/>
      <c r="C4" s="8"/>
      <c r="D4" s="8" t="s">
        <v>480</v>
      </c>
      <c r="E4" s="8"/>
      <c r="F4" s="9" t="s">
        <v>5</v>
      </c>
      <c r="G4" s="10"/>
      <c r="H4" s="9" t="s">
        <v>390</v>
      </c>
      <c r="I4" s="11"/>
      <c r="J4" s="11"/>
      <c r="K4" s="10"/>
    </row>
    <row r="5" s="2" customFormat="1" ht="15" customHeight="1" spans="1:11">
      <c r="A5" s="8" t="s">
        <v>481</v>
      </c>
      <c r="B5" s="8"/>
      <c r="C5" s="8"/>
      <c r="D5" s="9" t="s">
        <v>482</v>
      </c>
      <c r="E5" s="11"/>
      <c r="F5" s="11"/>
      <c r="G5" s="11"/>
      <c r="H5" s="11"/>
      <c r="I5" s="11"/>
      <c r="J5" s="11"/>
      <c r="K5" s="10"/>
    </row>
    <row r="6" s="2" customFormat="1" ht="15" customHeight="1" spans="1:11">
      <c r="A6" s="8" t="s">
        <v>483</v>
      </c>
      <c r="B6" s="8"/>
      <c r="C6" s="8"/>
      <c r="D6" s="12" t="s">
        <v>484</v>
      </c>
      <c r="E6" s="12"/>
      <c r="F6" s="9" t="s">
        <v>433</v>
      </c>
      <c r="G6" s="10"/>
      <c r="H6" s="9" t="s">
        <v>389</v>
      </c>
      <c r="I6" s="11"/>
      <c r="J6" s="11"/>
      <c r="K6" s="10"/>
    </row>
    <row r="7" s="2" customFormat="1" ht="39" customHeight="1" spans="1:11">
      <c r="A7" s="8" t="s">
        <v>7</v>
      </c>
      <c r="B7" s="8"/>
      <c r="C7" s="8"/>
      <c r="D7" s="12"/>
      <c r="E7" s="8" t="s">
        <v>8</v>
      </c>
      <c r="F7" s="9" t="s">
        <v>9</v>
      </c>
      <c r="G7" s="10"/>
      <c r="H7" s="8" t="s">
        <v>10</v>
      </c>
      <c r="I7" s="8"/>
      <c r="J7" s="8"/>
      <c r="K7" s="8" t="s">
        <v>11</v>
      </c>
    </row>
    <row r="8" s="2" customFormat="1" ht="15" customHeight="1" spans="1:11">
      <c r="A8" s="8"/>
      <c r="B8" s="8"/>
      <c r="C8" s="8"/>
      <c r="D8" s="12" t="s">
        <v>434</v>
      </c>
      <c r="E8" s="8">
        <v>18</v>
      </c>
      <c r="F8" s="9">
        <v>18</v>
      </c>
      <c r="G8" s="10"/>
      <c r="H8" s="24">
        <v>1</v>
      </c>
      <c r="I8" s="8"/>
      <c r="J8" s="8"/>
      <c r="K8" s="8">
        <f>H8*10</f>
        <v>10</v>
      </c>
    </row>
    <row r="9" s="2" customFormat="1" ht="15" customHeight="1" spans="1:11">
      <c r="A9" s="8"/>
      <c r="B9" s="8"/>
      <c r="C9" s="8"/>
      <c r="D9" s="12" t="s">
        <v>485</v>
      </c>
      <c r="E9" s="8">
        <v>18</v>
      </c>
      <c r="F9" s="9">
        <v>18</v>
      </c>
      <c r="G9" s="10"/>
      <c r="H9" s="24">
        <v>1</v>
      </c>
      <c r="I9" s="8"/>
      <c r="J9" s="8"/>
      <c r="K9" s="8"/>
    </row>
    <row r="10" s="2" customFormat="1" ht="15" customHeight="1" spans="1:11">
      <c r="A10" s="8"/>
      <c r="B10" s="8"/>
      <c r="C10" s="8"/>
      <c r="D10" s="12" t="s">
        <v>486</v>
      </c>
      <c r="E10" s="12"/>
      <c r="F10" s="9"/>
      <c r="G10" s="10"/>
      <c r="H10" s="8"/>
      <c r="I10" s="8"/>
      <c r="J10" s="8"/>
      <c r="K10" s="8"/>
    </row>
    <row r="11" s="2" customFormat="1" ht="15" customHeight="1" spans="1:11">
      <c r="A11" s="8"/>
      <c r="B11" s="8"/>
      <c r="C11" s="8"/>
      <c r="D11" s="12" t="s">
        <v>455</v>
      </c>
      <c r="E11" s="12"/>
      <c r="F11" s="9"/>
      <c r="G11" s="10"/>
      <c r="H11" s="8"/>
      <c r="I11" s="8"/>
      <c r="J11" s="8"/>
      <c r="K11" s="8"/>
    </row>
    <row r="12" s="2" customFormat="1" ht="17.45" customHeight="1" spans="1:11">
      <c r="A12" s="8" t="s">
        <v>12</v>
      </c>
      <c r="B12" s="8" t="s">
        <v>13</v>
      </c>
      <c r="C12" s="8"/>
      <c r="D12" s="8"/>
      <c r="E12" s="8"/>
      <c r="F12" s="8" t="s">
        <v>14</v>
      </c>
      <c r="G12" s="8"/>
      <c r="H12" s="8"/>
      <c r="I12" s="8"/>
      <c r="J12" s="8"/>
      <c r="K12" s="8"/>
    </row>
    <row r="13" s="2" customFormat="1" ht="39" customHeight="1" spans="1:11">
      <c r="A13" s="8"/>
      <c r="B13" s="25" t="s">
        <v>487</v>
      </c>
      <c r="C13" s="25"/>
      <c r="D13" s="25"/>
      <c r="E13" s="25"/>
      <c r="F13" s="25" t="s">
        <v>488</v>
      </c>
      <c r="G13" s="25"/>
      <c r="H13" s="25"/>
      <c r="I13" s="25"/>
      <c r="J13" s="25"/>
      <c r="K13" s="25"/>
    </row>
    <row r="14" s="2" customFormat="1" ht="41.1" customHeight="1" spans="1:11">
      <c r="A14" s="13" t="s">
        <v>16</v>
      </c>
      <c r="B14" s="8" t="s">
        <v>17</v>
      </c>
      <c r="C14" s="8" t="s">
        <v>18</v>
      </c>
      <c r="D14" s="8" t="s">
        <v>19</v>
      </c>
      <c r="E14" s="8"/>
      <c r="F14" s="8" t="s">
        <v>20</v>
      </c>
      <c r="G14" s="8" t="s">
        <v>21</v>
      </c>
      <c r="H14" s="8" t="s">
        <v>22</v>
      </c>
      <c r="I14" s="8" t="s">
        <v>23</v>
      </c>
      <c r="J14" s="8" t="s">
        <v>24</v>
      </c>
      <c r="K14" s="8" t="s">
        <v>25</v>
      </c>
    </row>
    <row r="15" s="2" customFormat="1" ht="15" customHeight="1" spans="1:11">
      <c r="A15" s="13"/>
      <c r="B15" s="14" t="s">
        <v>63</v>
      </c>
      <c r="C15" s="14" t="s">
        <v>436</v>
      </c>
      <c r="D15" s="26" t="s">
        <v>489</v>
      </c>
      <c r="E15" s="26"/>
      <c r="F15" s="27" t="s">
        <v>490</v>
      </c>
      <c r="G15" s="26">
        <v>489</v>
      </c>
      <c r="H15" s="8"/>
      <c r="I15" s="33">
        <v>1</v>
      </c>
      <c r="J15" s="21">
        <v>4.3</v>
      </c>
      <c r="K15" s="21">
        <f>I15*J15</f>
        <v>4.3</v>
      </c>
    </row>
    <row r="16" s="2" customFormat="1" ht="15" customHeight="1" spans="1:11">
      <c r="A16" s="13"/>
      <c r="B16" s="14"/>
      <c r="C16" s="14"/>
      <c r="D16" s="26" t="s">
        <v>491</v>
      </c>
      <c r="E16" s="26"/>
      <c r="F16" s="27" t="s">
        <v>492</v>
      </c>
      <c r="G16" s="26">
        <v>607</v>
      </c>
      <c r="H16" s="8"/>
      <c r="I16" s="33">
        <v>1</v>
      </c>
      <c r="J16" s="21">
        <v>4.3</v>
      </c>
      <c r="K16" s="21">
        <f t="shared" ref="K16:K42" si="0">I16*J16</f>
        <v>4.3</v>
      </c>
    </row>
    <row r="17" s="2" customFormat="1" ht="15" customHeight="1" spans="1:11">
      <c r="A17" s="13"/>
      <c r="B17" s="14"/>
      <c r="C17" s="14"/>
      <c r="D17" s="26" t="s">
        <v>493</v>
      </c>
      <c r="E17" s="26"/>
      <c r="F17" s="27" t="s">
        <v>494</v>
      </c>
      <c r="G17" s="26">
        <v>1000</v>
      </c>
      <c r="H17" s="8"/>
      <c r="I17" s="21"/>
      <c r="J17" s="21"/>
      <c r="K17" s="21">
        <f t="shared" si="0"/>
        <v>0</v>
      </c>
    </row>
    <row r="18" s="2" customFormat="1" ht="15" customHeight="1" spans="1:11">
      <c r="A18" s="13"/>
      <c r="B18" s="14"/>
      <c r="C18" s="14" t="s">
        <v>437</v>
      </c>
      <c r="D18" s="26" t="s">
        <v>495</v>
      </c>
      <c r="E18" s="26"/>
      <c r="F18" s="28">
        <v>1</v>
      </c>
      <c r="G18" s="28">
        <v>1</v>
      </c>
      <c r="H18" s="8"/>
      <c r="I18" s="33">
        <v>1</v>
      </c>
      <c r="J18" s="21">
        <v>4.3</v>
      </c>
      <c r="K18" s="21">
        <f t="shared" si="0"/>
        <v>4.3</v>
      </c>
    </row>
    <row r="19" s="2" customFormat="1" ht="15" customHeight="1" spans="1:11">
      <c r="A19" s="13"/>
      <c r="B19" s="14"/>
      <c r="C19" s="14"/>
      <c r="D19" s="26" t="s">
        <v>496</v>
      </c>
      <c r="E19" s="26"/>
      <c r="F19" s="28">
        <v>1</v>
      </c>
      <c r="G19" s="28">
        <v>1</v>
      </c>
      <c r="H19" s="8"/>
      <c r="I19" s="33">
        <v>1</v>
      </c>
      <c r="J19" s="21">
        <v>4.3</v>
      </c>
      <c r="K19" s="21">
        <f t="shared" si="0"/>
        <v>4.3</v>
      </c>
    </row>
    <row r="20" s="2" customFormat="1" ht="15" customHeight="1" spans="1:11">
      <c r="A20" s="13"/>
      <c r="B20" s="14"/>
      <c r="C20" s="14"/>
      <c r="D20" s="26" t="s">
        <v>497</v>
      </c>
      <c r="E20" s="26"/>
      <c r="F20" s="28">
        <v>1</v>
      </c>
      <c r="G20" s="28">
        <v>1</v>
      </c>
      <c r="H20" s="8"/>
      <c r="I20" s="33">
        <v>1</v>
      </c>
      <c r="J20" s="21">
        <v>4.3</v>
      </c>
      <c r="K20" s="21">
        <f t="shared" si="0"/>
        <v>4.3</v>
      </c>
    </row>
    <row r="21" s="2" customFormat="1" ht="15" customHeight="1" spans="1:11">
      <c r="A21" s="13"/>
      <c r="B21" s="14"/>
      <c r="C21" s="14" t="s">
        <v>438</v>
      </c>
      <c r="D21" s="26" t="s">
        <v>498</v>
      </c>
      <c r="E21" s="26"/>
      <c r="F21" s="29">
        <v>44926</v>
      </c>
      <c r="G21" s="29">
        <v>44926</v>
      </c>
      <c r="H21" s="8"/>
      <c r="I21" s="33">
        <v>1</v>
      </c>
      <c r="J21" s="21">
        <v>4.3</v>
      </c>
      <c r="K21" s="21">
        <f t="shared" si="0"/>
        <v>4.3</v>
      </c>
    </row>
    <row r="22" s="2" customFormat="1" ht="15" customHeight="1" spans="1:11">
      <c r="A22" s="13"/>
      <c r="B22" s="14"/>
      <c r="C22" s="14"/>
      <c r="D22" s="26" t="s">
        <v>499</v>
      </c>
      <c r="E22" s="26"/>
      <c r="F22" s="27" t="s">
        <v>278</v>
      </c>
      <c r="G22" s="26" t="s">
        <v>278</v>
      </c>
      <c r="H22" s="8"/>
      <c r="I22" s="33">
        <v>1</v>
      </c>
      <c r="J22" s="21">
        <v>4.2</v>
      </c>
      <c r="K22" s="21">
        <f t="shared" si="0"/>
        <v>4.2</v>
      </c>
    </row>
    <row r="23" s="2" customFormat="1" ht="15" customHeight="1" spans="1:11">
      <c r="A23" s="13"/>
      <c r="B23" s="14"/>
      <c r="C23" s="14"/>
      <c r="D23" s="30"/>
      <c r="E23" s="30"/>
      <c r="F23" s="31"/>
      <c r="G23" s="31"/>
      <c r="H23" s="8"/>
      <c r="I23" s="33"/>
      <c r="J23" s="21"/>
      <c r="K23" s="21">
        <f t="shared" si="0"/>
        <v>0</v>
      </c>
    </row>
    <row r="24" s="2" customFormat="1" ht="15" customHeight="1" spans="1:11">
      <c r="A24" s="13"/>
      <c r="B24" s="14"/>
      <c r="C24" s="14" t="s">
        <v>439</v>
      </c>
      <c r="D24" s="8"/>
      <c r="E24" s="8"/>
      <c r="F24" s="8"/>
      <c r="G24" s="12"/>
      <c r="H24" s="8"/>
      <c r="I24" s="21"/>
      <c r="J24" s="21"/>
      <c r="K24" s="21">
        <f t="shared" si="0"/>
        <v>0</v>
      </c>
    </row>
    <row r="25" s="2" customFormat="1" ht="15" customHeight="1" spans="1:11">
      <c r="A25" s="13"/>
      <c r="B25" s="14"/>
      <c r="C25" s="14"/>
      <c r="D25" s="8"/>
      <c r="E25" s="8"/>
      <c r="F25" s="8"/>
      <c r="G25" s="12"/>
      <c r="H25" s="8"/>
      <c r="I25" s="21"/>
      <c r="J25" s="21"/>
      <c r="K25" s="21">
        <f t="shared" si="0"/>
        <v>0</v>
      </c>
    </row>
    <row r="26" s="2" customFormat="1" ht="15" customHeight="1" spans="1:11">
      <c r="A26" s="13"/>
      <c r="B26" s="14"/>
      <c r="C26" s="14"/>
      <c r="D26" s="8"/>
      <c r="E26" s="8"/>
      <c r="F26" s="8"/>
      <c r="G26" s="12"/>
      <c r="H26" s="8"/>
      <c r="I26" s="21"/>
      <c r="J26" s="21"/>
      <c r="K26" s="21">
        <f t="shared" si="0"/>
        <v>0</v>
      </c>
    </row>
    <row r="27" s="2" customFormat="1" ht="15" customHeight="1" spans="1:11">
      <c r="A27" s="13"/>
      <c r="B27" s="14"/>
      <c r="C27" s="14" t="s">
        <v>440</v>
      </c>
      <c r="D27" s="8"/>
      <c r="E27" s="8"/>
      <c r="F27" s="8"/>
      <c r="G27" s="12"/>
      <c r="H27" s="8"/>
      <c r="I27" s="21"/>
      <c r="J27" s="21"/>
      <c r="K27" s="21">
        <f t="shared" si="0"/>
        <v>0</v>
      </c>
    </row>
    <row r="28" s="2" customFormat="1" ht="15" customHeight="1" spans="1:11">
      <c r="A28" s="13"/>
      <c r="B28" s="14" t="s">
        <v>71</v>
      </c>
      <c r="C28" s="14" t="s">
        <v>441</v>
      </c>
      <c r="D28" s="8"/>
      <c r="E28" s="8"/>
      <c r="F28" s="8"/>
      <c r="G28" s="12"/>
      <c r="H28" s="8"/>
      <c r="I28" s="21"/>
      <c r="J28" s="21"/>
      <c r="K28" s="21">
        <f t="shared" si="0"/>
        <v>0</v>
      </c>
    </row>
    <row r="29" s="2" customFormat="1" ht="15" customHeight="1" spans="1:11">
      <c r="A29" s="13"/>
      <c r="B29" s="14"/>
      <c r="C29" s="14"/>
      <c r="D29" s="8"/>
      <c r="E29" s="8"/>
      <c r="F29" s="8"/>
      <c r="G29" s="12"/>
      <c r="H29" s="8"/>
      <c r="I29" s="21"/>
      <c r="J29" s="21"/>
      <c r="K29" s="21">
        <f t="shared" si="0"/>
        <v>0</v>
      </c>
    </row>
    <row r="30" s="2" customFormat="1" ht="15" customHeight="1" spans="1:11">
      <c r="A30" s="13"/>
      <c r="B30" s="14"/>
      <c r="C30" s="14"/>
      <c r="D30" s="8"/>
      <c r="E30" s="8"/>
      <c r="F30" s="8"/>
      <c r="G30" s="12"/>
      <c r="H30" s="8"/>
      <c r="I30" s="21"/>
      <c r="J30" s="21"/>
      <c r="K30" s="21">
        <f t="shared" si="0"/>
        <v>0</v>
      </c>
    </row>
    <row r="31" s="2" customFormat="1" ht="15" customHeight="1" spans="1:11">
      <c r="A31" s="13"/>
      <c r="B31" s="14"/>
      <c r="C31" s="14" t="s">
        <v>442</v>
      </c>
      <c r="D31" s="26" t="s">
        <v>500</v>
      </c>
      <c r="E31" s="26"/>
      <c r="F31" s="32" t="s">
        <v>501</v>
      </c>
      <c r="G31" s="32" t="s">
        <v>502</v>
      </c>
      <c r="H31" s="8"/>
      <c r="I31" s="33">
        <v>1</v>
      </c>
      <c r="J31" s="21">
        <v>10</v>
      </c>
      <c r="K31" s="21">
        <f t="shared" si="0"/>
        <v>10</v>
      </c>
    </row>
    <row r="32" s="2" customFormat="1" ht="15" customHeight="1" spans="1:11">
      <c r="A32" s="13"/>
      <c r="B32" s="14"/>
      <c r="C32" s="14"/>
      <c r="D32" s="26" t="s">
        <v>503</v>
      </c>
      <c r="E32" s="26"/>
      <c r="F32" s="32" t="s">
        <v>504</v>
      </c>
      <c r="G32" s="32" t="s">
        <v>505</v>
      </c>
      <c r="H32" s="8"/>
      <c r="I32" s="33">
        <v>1</v>
      </c>
      <c r="J32" s="21">
        <v>10</v>
      </c>
      <c r="K32" s="21">
        <f t="shared" si="0"/>
        <v>10</v>
      </c>
    </row>
    <row r="33" s="2" customFormat="1" ht="15" customHeight="1" spans="1:11">
      <c r="A33" s="13"/>
      <c r="B33" s="14"/>
      <c r="C33" s="14"/>
      <c r="D33" s="26"/>
      <c r="E33" s="26"/>
      <c r="F33" s="27"/>
      <c r="G33" s="27"/>
      <c r="H33" s="8"/>
      <c r="I33" s="21"/>
      <c r="J33" s="21"/>
      <c r="K33" s="21">
        <f t="shared" si="0"/>
        <v>0</v>
      </c>
    </row>
    <row r="34" s="2" customFormat="1" ht="15" customHeight="1" spans="1:11">
      <c r="A34" s="13"/>
      <c r="B34" s="14"/>
      <c r="C34" s="14" t="s">
        <v>443</v>
      </c>
      <c r="D34" s="26"/>
      <c r="E34" s="26"/>
      <c r="F34" s="27"/>
      <c r="G34" s="27"/>
      <c r="H34" s="8"/>
      <c r="I34" s="21"/>
      <c r="J34" s="21"/>
      <c r="K34" s="21">
        <f t="shared" si="0"/>
        <v>0</v>
      </c>
    </row>
    <row r="35" s="2" customFormat="1" ht="15" customHeight="1" spans="1:11">
      <c r="A35" s="13"/>
      <c r="B35" s="14"/>
      <c r="C35" s="14"/>
      <c r="D35" s="26"/>
      <c r="E35" s="26"/>
      <c r="F35" s="27"/>
      <c r="G35" s="27"/>
      <c r="H35" s="8"/>
      <c r="I35" s="21"/>
      <c r="J35" s="21"/>
      <c r="K35" s="21">
        <f t="shared" si="0"/>
        <v>0</v>
      </c>
    </row>
    <row r="36" s="2" customFormat="1" ht="15" customHeight="1" spans="1:11">
      <c r="A36" s="13"/>
      <c r="B36" s="14"/>
      <c r="C36" s="14"/>
      <c r="D36" s="26"/>
      <c r="E36" s="26"/>
      <c r="F36" s="27"/>
      <c r="G36" s="27"/>
      <c r="H36" s="8"/>
      <c r="I36" s="21"/>
      <c r="J36" s="21"/>
      <c r="K36" s="21">
        <f t="shared" si="0"/>
        <v>0</v>
      </c>
    </row>
    <row r="37" s="2" customFormat="1" ht="15" customHeight="1" spans="1:11">
      <c r="A37" s="13"/>
      <c r="B37" s="14"/>
      <c r="C37" s="14" t="s">
        <v>444</v>
      </c>
      <c r="D37" s="26" t="s">
        <v>506</v>
      </c>
      <c r="E37" s="26"/>
      <c r="F37" s="27" t="s">
        <v>507</v>
      </c>
      <c r="G37" s="27" t="s">
        <v>507</v>
      </c>
      <c r="H37" s="8"/>
      <c r="I37" s="33">
        <v>1</v>
      </c>
      <c r="J37" s="21">
        <v>10</v>
      </c>
      <c r="K37" s="21">
        <f t="shared" si="0"/>
        <v>10</v>
      </c>
    </row>
    <row r="38" s="2" customFormat="1" ht="15" customHeight="1" spans="1:11">
      <c r="A38" s="13"/>
      <c r="B38" s="14"/>
      <c r="C38" s="14"/>
      <c r="D38" s="26"/>
      <c r="E38" s="26"/>
      <c r="F38" s="27"/>
      <c r="G38" s="27"/>
      <c r="H38" s="8"/>
      <c r="I38" s="21"/>
      <c r="J38" s="21"/>
      <c r="K38" s="21">
        <f t="shared" si="0"/>
        <v>0</v>
      </c>
    </row>
    <row r="39" s="2" customFormat="1" ht="15" customHeight="1" spans="1:11">
      <c r="A39" s="13"/>
      <c r="B39" s="14"/>
      <c r="C39" s="14"/>
      <c r="D39" s="26"/>
      <c r="E39" s="26"/>
      <c r="F39" s="27"/>
      <c r="G39" s="27"/>
      <c r="H39" s="8"/>
      <c r="I39" s="21"/>
      <c r="J39" s="21"/>
      <c r="K39" s="21">
        <f t="shared" si="0"/>
        <v>0</v>
      </c>
    </row>
    <row r="40" s="2" customFormat="1" ht="15" customHeight="1" spans="1:11">
      <c r="A40" s="13"/>
      <c r="B40" s="14"/>
      <c r="C40" s="14" t="s">
        <v>440</v>
      </c>
      <c r="D40" s="26"/>
      <c r="E40" s="26"/>
      <c r="F40" s="27"/>
      <c r="G40" s="27"/>
      <c r="H40" s="8"/>
      <c r="I40" s="21"/>
      <c r="J40" s="21"/>
      <c r="K40" s="21">
        <f t="shared" si="0"/>
        <v>0</v>
      </c>
    </row>
    <row r="41" s="2" customFormat="1" ht="15" customHeight="1" spans="1:11">
      <c r="A41" s="13"/>
      <c r="B41" s="14" t="s">
        <v>445</v>
      </c>
      <c r="C41" s="14" t="s">
        <v>446</v>
      </c>
      <c r="D41" s="26" t="s">
        <v>508</v>
      </c>
      <c r="E41" s="26"/>
      <c r="F41" s="26" t="s">
        <v>509</v>
      </c>
      <c r="G41" s="27" t="s">
        <v>509</v>
      </c>
      <c r="H41" s="8"/>
      <c r="I41" s="33">
        <v>1</v>
      </c>
      <c r="J41" s="21">
        <v>15</v>
      </c>
      <c r="K41" s="21">
        <f t="shared" si="0"/>
        <v>15</v>
      </c>
    </row>
    <row r="42" s="2" customFormat="1" ht="15" customHeight="1" spans="1:11">
      <c r="A42" s="13"/>
      <c r="B42" s="14"/>
      <c r="C42" s="14"/>
      <c r="D42" s="26" t="s">
        <v>510</v>
      </c>
      <c r="E42" s="26"/>
      <c r="F42" s="26" t="s">
        <v>509</v>
      </c>
      <c r="G42" s="27" t="s">
        <v>509</v>
      </c>
      <c r="H42" s="8"/>
      <c r="I42" s="33">
        <v>1</v>
      </c>
      <c r="J42" s="21">
        <v>15</v>
      </c>
      <c r="K42" s="21">
        <f t="shared" si="0"/>
        <v>15</v>
      </c>
    </row>
    <row r="43" s="2" customFormat="1" ht="15" customHeight="1" spans="1:11">
      <c r="A43" s="13"/>
      <c r="B43" s="14"/>
      <c r="C43" s="14"/>
      <c r="D43" s="8"/>
      <c r="E43" s="8"/>
      <c r="F43" s="12"/>
      <c r="G43" s="12"/>
      <c r="H43" s="8"/>
      <c r="I43" s="21"/>
      <c r="J43" s="21"/>
      <c r="K43" s="21"/>
    </row>
    <row r="44" s="2" customFormat="1" ht="15" customHeight="1" spans="1:11">
      <c r="A44" s="13"/>
      <c r="B44" s="14"/>
      <c r="C44" s="14" t="s">
        <v>440</v>
      </c>
      <c r="D44" s="8"/>
      <c r="E44" s="8"/>
      <c r="F44" s="12"/>
      <c r="G44" s="12"/>
      <c r="H44" s="8"/>
      <c r="I44" s="21"/>
      <c r="J44" s="21"/>
      <c r="K44" s="21"/>
    </row>
    <row r="45" s="2" customFormat="1" ht="41.1" customHeight="1" spans="1:11">
      <c r="A45" s="16" t="s">
        <v>79</v>
      </c>
      <c r="B45" s="17">
        <v>100</v>
      </c>
      <c r="C45" s="18"/>
      <c r="D45" s="18"/>
      <c r="E45" s="18"/>
      <c r="F45" s="18"/>
      <c r="G45" s="18"/>
      <c r="H45" s="18"/>
      <c r="I45" s="18"/>
      <c r="J45" s="18"/>
      <c r="K45" s="22"/>
    </row>
    <row r="46" s="2" customFormat="1" ht="36" customHeight="1" spans="1:11">
      <c r="A46" s="16" t="s">
        <v>80</v>
      </c>
      <c r="B46" s="17" t="s">
        <v>81</v>
      </c>
      <c r="C46" s="18"/>
      <c r="D46" s="18"/>
      <c r="E46" s="18"/>
      <c r="F46" s="18"/>
      <c r="G46" s="18"/>
      <c r="H46" s="18"/>
      <c r="I46" s="18"/>
      <c r="J46" s="18"/>
      <c r="K46" s="22"/>
    </row>
    <row r="47" ht="33.95" customHeight="1" spans="1:11">
      <c r="A47" s="19" t="s">
        <v>82</v>
      </c>
      <c r="B47" s="20"/>
      <c r="C47" s="20"/>
      <c r="D47" s="20"/>
      <c r="E47" s="20"/>
      <c r="F47" s="20"/>
      <c r="G47" s="20"/>
      <c r="H47" s="20"/>
      <c r="I47" s="20"/>
      <c r="J47" s="20"/>
      <c r="K47" s="23"/>
    </row>
  </sheetData>
  <mergeCells count="76">
    <mergeCell ref="A2:K2"/>
    <mergeCell ref="A3:K3"/>
    <mergeCell ref="A4:C4"/>
    <mergeCell ref="D4:E4"/>
    <mergeCell ref="F4:G4"/>
    <mergeCell ref="H4:K4"/>
    <mergeCell ref="A5:C5"/>
    <mergeCell ref="D5:K5"/>
    <mergeCell ref="A6:C6"/>
    <mergeCell ref="D6:E6"/>
    <mergeCell ref="F6:G6"/>
    <mergeCell ref="H6:K6"/>
    <mergeCell ref="F7:G7"/>
    <mergeCell ref="H7:J7"/>
    <mergeCell ref="F8:G8"/>
    <mergeCell ref="H8:J8"/>
    <mergeCell ref="F9:G9"/>
    <mergeCell ref="H9:J9"/>
    <mergeCell ref="F10:G10"/>
    <mergeCell ref="H10:J10"/>
    <mergeCell ref="F11:G11"/>
    <mergeCell ref="H11:J11"/>
    <mergeCell ref="B12:E12"/>
    <mergeCell ref="F12:K12"/>
    <mergeCell ref="B13:E13"/>
    <mergeCell ref="F13:K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B45:K45"/>
    <mergeCell ref="B46:K46"/>
    <mergeCell ref="A47:K47"/>
    <mergeCell ref="A12:A13"/>
    <mergeCell ref="A14:A44"/>
    <mergeCell ref="B15:B27"/>
    <mergeCell ref="B28:B40"/>
    <mergeCell ref="B41:B44"/>
    <mergeCell ref="C15:C17"/>
    <mergeCell ref="C18:C20"/>
    <mergeCell ref="C21:C23"/>
    <mergeCell ref="C24:C26"/>
    <mergeCell ref="C28:C30"/>
    <mergeCell ref="C31:C33"/>
    <mergeCell ref="C34:C36"/>
    <mergeCell ref="C37:C39"/>
    <mergeCell ref="C41:C43"/>
    <mergeCell ref="K8:K11"/>
    <mergeCell ref="A7:C11"/>
  </mergeCells>
  <pageMargins left="0.75" right="0.75" top="1" bottom="1" header="0.5" footer="0.5"/>
  <pageSetup paperSize="9" scale="82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"/>
  <sheetViews>
    <sheetView workbookViewId="0">
      <selection activeCell="A1" sqref="$A1:$XFD1048576"/>
    </sheetView>
  </sheetViews>
  <sheetFormatPr defaultColWidth="9" defaultRowHeight="14.25"/>
  <cols>
    <col min="1" max="1" width="5" style="3" customWidth="1"/>
    <col min="2" max="2" width="4.75" style="3" customWidth="1"/>
    <col min="3" max="3" width="11.5" style="3" customWidth="1"/>
    <col min="4" max="4" width="16.5" style="3" customWidth="1"/>
    <col min="5" max="5" width="14.375" style="3" customWidth="1"/>
    <col min="6" max="6" width="8" style="3" customWidth="1"/>
    <col min="7" max="7" width="7.5" style="3" customWidth="1"/>
    <col min="8" max="8" width="13.5" style="3" customWidth="1"/>
    <col min="9" max="11" width="7.875" style="3" customWidth="1"/>
    <col min="12" max="16384" width="9" style="3"/>
  </cols>
  <sheetData>
    <row r="1" s="1" customFormat="1" spans="1:4">
      <c r="A1" s="4" t="s">
        <v>429</v>
      </c>
      <c r="B1" s="5"/>
      <c r="C1" s="5"/>
      <c r="D1" s="5"/>
    </row>
    <row r="2" ht="21" spans="1:11">
      <c r="A2" s="6" t="s">
        <v>430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5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15" customHeight="1" spans="1:11">
      <c r="A4" s="8" t="s">
        <v>431</v>
      </c>
      <c r="B4" s="8"/>
      <c r="C4" s="8"/>
      <c r="D4" s="8"/>
      <c r="E4" s="8"/>
      <c r="F4" s="9" t="s">
        <v>5</v>
      </c>
      <c r="G4" s="10"/>
      <c r="H4" s="9"/>
      <c r="I4" s="11"/>
      <c r="J4" s="11"/>
      <c r="K4" s="10"/>
    </row>
    <row r="5" s="2" customFormat="1" ht="15" customHeight="1" spans="1:11">
      <c r="A5" s="8" t="s">
        <v>432</v>
      </c>
      <c r="B5" s="8"/>
      <c r="C5" s="8"/>
      <c r="D5" s="12"/>
      <c r="E5" s="12"/>
      <c r="F5" s="9" t="s">
        <v>433</v>
      </c>
      <c r="G5" s="10"/>
      <c r="H5" s="9"/>
      <c r="I5" s="11"/>
      <c r="J5" s="11"/>
      <c r="K5" s="10"/>
    </row>
    <row r="6" s="2" customFormat="1" ht="39" customHeight="1" spans="1:11">
      <c r="A6" s="8" t="s">
        <v>7</v>
      </c>
      <c r="B6" s="8"/>
      <c r="C6" s="8"/>
      <c r="D6" s="12"/>
      <c r="E6" s="8" t="s">
        <v>8</v>
      </c>
      <c r="F6" s="9" t="s">
        <v>9</v>
      </c>
      <c r="G6" s="10"/>
      <c r="H6" s="8" t="s">
        <v>10</v>
      </c>
      <c r="I6" s="8"/>
      <c r="J6" s="8"/>
      <c r="K6" s="8" t="s">
        <v>11</v>
      </c>
    </row>
    <row r="7" s="2" customFormat="1" ht="15" customHeight="1" spans="1:11">
      <c r="A7" s="8"/>
      <c r="B7" s="8"/>
      <c r="C7" s="8"/>
      <c r="D7" s="12" t="s">
        <v>434</v>
      </c>
      <c r="E7" s="12"/>
      <c r="F7" s="9"/>
      <c r="G7" s="10"/>
      <c r="H7" s="8"/>
      <c r="I7" s="8"/>
      <c r="J7" s="8"/>
      <c r="K7" s="8"/>
    </row>
    <row r="8" s="2" customFormat="1" ht="15" customHeight="1" spans="1:11">
      <c r="A8" s="8"/>
      <c r="B8" s="8"/>
      <c r="C8" s="8"/>
      <c r="D8" s="12" t="s">
        <v>435</v>
      </c>
      <c r="E8" s="12"/>
      <c r="F8" s="9"/>
      <c r="G8" s="10"/>
      <c r="H8" s="8"/>
      <c r="I8" s="8"/>
      <c r="J8" s="8"/>
      <c r="K8" s="8"/>
    </row>
    <row r="9" s="2" customFormat="1" ht="15" customHeight="1" spans="1:11">
      <c r="A9" s="8" t="s">
        <v>12</v>
      </c>
      <c r="B9" s="8" t="s">
        <v>13</v>
      </c>
      <c r="C9" s="8"/>
      <c r="D9" s="8"/>
      <c r="E9" s="8"/>
      <c r="F9" s="8" t="s">
        <v>14</v>
      </c>
      <c r="G9" s="8"/>
      <c r="H9" s="8"/>
      <c r="I9" s="8"/>
      <c r="J9" s="8"/>
      <c r="K9" s="8"/>
    </row>
    <row r="10" s="2" customFormat="1" ht="33" customHeight="1" spans="1:1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="2" customFormat="1" ht="41.1" customHeight="1" spans="1:11">
      <c r="A11" s="13" t="s">
        <v>16</v>
      </c>
      <c r="B11" s="8" t="s">
        <v>17</v>
      </c>
      <c r="C11" s="8" t="s">
        <v>18</v>
      </c>
      <c r="D11" s="8" t="s">
        <v>19</v>
      </c>
      <c r="E11" s="8"/>
      <c r="F11" s="8" t="s">
        <v>20</v>
      </c>
      <c r="G11" s="8" t="s">
        <v>21</v>
      </c>
      <c r="H11" s="8" t="s">
        <v>22</v>
      </c>
      <c r="I11" s="8" t="s">
        <v>23</v>
      </c>
      <c r="J11" s="8" t="s">
        <v>24</v>
      </c>
      <c r="K11" s="8" t="s">
        <v>25</v>
      </c>
    </row>
    <row r="12" s="2" customFormat="1" ht="15" customHeight="1" spans="1:11">
      <c r="A12" s="13"/>
      <c r="B12" s="14" t="s">
        <v>63</v>
      </c>
      <c r="C12" s="14" t="s">
        <v>436</v>
      </c>
      <c r="D12" s="8"/>
      <c r="E12" s="8"/>
      <c r="F12" s="8"/>
      <c r="G12" s="12"/>
      <c r="H12" s="8"/>
      <c r="I12" s="21"/>
      <c r="J12" s="21"/>
      <c r="K12" s="21"/>
    </row>
    <row r="13" s="2" customFormat="1" ht="15" customHeight="1" spans="1:11">
      <c r="A13" s="13"/>
      <c r="B13" s="14"/>
      <c r="C13" s="14"/>
      <c r="D13" s="8"/>
      <c r="E13" s="8"/>
      <c r="F13" s="8"/>
      <c r="G13" s="12"/>
      <c r="H13" s="8"/>
      <c r="I13" s="21"/>
      <c r="J13" s="21"/>
      <c r="K13" s="21"/>
    </row>
    <row r="14" s="2" customFormat="1" ht="15" customHeight="1" spans="1:11">
      <c r="A14" s="13"/>
      <c r="B14" s="14"/>
      <c r="C14" s="14"/>
      <c r="D14" s="8"/>
      <c r="E14" s="8"/>
      <c r="F14" s="8"/>
      <c r="G14" s="12"/>
      <c r="H14" s="8"/>
      <c r="I14" s="21"/>
      <c r="J14" s="21"/>
      <c r="K14" s="21"/>
    </row>
    <row r="15" s="2" customFormat="1" ht="15" customHeight="1" spans="1:11">
      <c r="A15" s="13"/>
      <c r="B15" s="14"/>
      <c r="C15" s="14" t="s">
        <v>437</v>
      </c>
      <c r="D15" s="8"/>
      <c r="E15" s="8"/>
      <c r="F15" s="8"/>
      <c r="G15" s="12"/>
      <c r="H15" s="8"/>
      <c r="I15" s="21"/>
      <c r="J15" s="21"/>
      <c r="K15" s="21"/>
    </row>
    <row r="16" s="2" customFormat="1" ht="15" customHeight="1" spans="1:11">
      <c r="A16" s="13"/>
      <c r="B16" s="14"/>
      <c r="C16" s="14"/>
      <c r="D16" s="8"/>
      <c r="E16" s="8"/>
      <c r="F16" s="8"/>
      <c r="G16" s="12"/>
      <c r="H16" s="8"/>
      <c r="I16" s="21"/>
      <c r="J16" s="21"/>
      <c r="K16" s="21"/>
    </row>
    <row r="17" s="2" customFormat="1" ht="15" customHeight="1" spans="1:11">
      <c r="A17" s="13"/>
      <c r="B17" s="14"/>
      <c r="C17" s="14"/>
      <c r="D17" s="8"/>
      <c r="E17" s="8"/>
      <c r="F17" s="8"/>
      <c r="G17" s="12"/>
      <c r="H17" s="8"/>
      <c r="I17" s="21"/>
      <c r="J17" s="21"/>
      <c r="K17" s="21"/>
    </row>
    <row r="18" s="2" customFormat="1" ht="15" customHeight="1" spans="1:11">
      <c r="A18" s="13"/>
      <c r="B18" s="14"/>
      <c r="C18" s="14" t="s">
        <v>438</v>
      </c>
      <c r="D18" s="8"/>
      <c r="E18" s="8"/>
      <c r="F18" s="8"/>
      <c r="G18" s="12"/>
      <c r="H18" s="8"/>
      <c r="I18" s="21"/>
      <c r="J18" s="21"/>
      <c r="K18" s="21"/>
    </row>
    <row r="19" s="2" customFormat="1" ht="15" customHeight="1" spans="1:11">
      <c r="A19" s="13"/>
      <c r="B19" s="14"/>
      <c r="C19" s="14"/>
      <c r="D19" s="8"/>
      <c r="E19" s="8"/>
      <c r="F19" s="8"/>
      <c r="G19" s="12"/>
      <c r="H19" s="8"/>
      <c r="I19" s="21"/>
      <c r="J19" s="21"/>
      <c r="K19" s="21"/>
    </row>
    <row r="20" s="2" customFormat="1" ht="15" customHeight="1" spans="1:11">
      <c r="A20" s="13"/>
      <c r="B20" s="14"/>
      <c r="C20" s="14"/>
      <c r="D20" s="8"/>
      <c r="E20" s="8"/>
      <c r="F20" s="8"/>
      <c r="G20" s="12"/>
      <c r="H20" s="8"/>
      <c r="I20" s="21"/>
      <c r="J20" s="21"/>
      <c r="K20" s="21"/>
    </row>
    <row r="21" s="2" customFormat="1" ht="15" customHeight="1" spans="1:11">
      <c r="A21" s="13"/>
      <c r="B21" s="14"/>
      <c r="C21" s="14" t="s">
        <v>439</v>
      </c>
      <c r="D21" s="8"/>
      <c r="E21" s="8"/>
      <c r="F21" s="8"/>
      <c r="G21" s="12"/>
      <c r="H21" s="8"/>
      <c r="I21" s="21"/>
      <c r="J21" s="21"/>
      <c r="K21" s="21"/>
    </row>
    <row r="22" s="2" customFormat="1" ht="15" customHeight="1" spans="1:11">
      <c r="A22" s="13"/>
      <c r="B22" s="14"/>
      <c r="C22" s="14"/>
      <c r="D22" s="8"/>
      <c r="E22" s="8"/>
      <c r="F22" s="8"/>
      <c r="G22" s="12"/>
      <c r="H22" s="8"/>
      <c r="I22" s="21"/>
      <c r="J22" s="21"/>
      <c r="K22" s="21"/>
    </row>
    <row r="23" s="2" customFormat="1" ht="15" customHeight="1" spans="1:11">
      <c r="A23" s="13"/>
      <c r="B23" s="14"/>
      <c r="C23" s="14"/>
      <c r="D23" s="8"/>
      <c r="E23" s="8"/>
      <c r="F23" s="8"/>
      <c r="G23" s="12"/>
      <c r="H23" s="8"/>
      <c r="I23" s="21"/>
      <c r="J23" s="21"/>
      <c r="K23" s="21"/>
    </row>
    <row r="24" s="2" customFormat="1" ht="15" customHeight="1" spans="1:11">
      <c r="A24" s="13"/>
      <c r="B24" s="14"/>
      <c r="C24" s="14" t="s">
        <v>440</v>
      </c>
      <c r="D24" s="8"/>
      <c r="E24" s="8"/>
      <c r="F24" s="8"/>
      <c r="G24" s="12"/>
      <c r="H24" s="8"/>
      <c r="I24" s="21"/>
      <c r="J24" s="21"/>
      <c r="K24" s="21"/>
    </row>
    <row r="25" s="2" customFormat="1" ht="15" customHeight="1" spans="1:11">
      <c r="A25" s="13"/>
      <c r="B25" s="14" t="s">
        <v>71</v>
      </c>
      <c r="C25" s="14" t="s">
        <v>441</v>
      </c>
      <c r="D25" s="8"/>
      <c r="E25" s="8"/>
      <c r="F25" s="8"/>
      <c r="G25" s="12"/>
      <c r="H25" s="8"/>
      <c r="I25" s="21"/>
      <c r="J25" s="21"/>
      <c r="K25" s="21"/>
    </row>
    <row r="26" s="2" customFormat="1" ht="15" customHeight="1" spans="1:11">
      <c r="A26" s="13"/>
      <c r="B26" s="14"/>
      <c r="C26" s="14"/>
      <c r="D26" s="8"/>
      <c r="E26" s="8"/>
      <c r="F26" s="8"/>
      <c r="G26" s="12"/>
      <c r="H26" s="8"/>
      <c r="I26" s="21"/>
      <c r="J26" s="21"/>
      <c r="K26" s="21"/>
    </row>
    <row r="27" s="2" customFormat="1" ht="15" customHeight="1" spans="1:11">
      <c r="A27" s="13"/>
      <c r="B27" s="14"/>
      <c r="C27" s="14"/>
      <c r="D27" s="8"/>
      <c r="E27" s="8"/>
      <c r="F27" s="8"/>
      <c r="G27" s="12"/>
      <c r="H27" s="8"/>
      <c r="I27" s="21"/>
      <c r="J27" s="21"/>
      <c r="K27" s="21"/>
    </row>
    <row r="28" s="2" customFormat="1" ht="15" customHeight="1" spans="1:11">
      <c r="A28" s="13"/>
      <c r="B28" s="14"/>
      <c r="C28" s="14" t="s">
        <v>442</v>
      </c>
      <c r="D28" s="8"/>
      <c r="E28" s="8"/>
      <c r="F28" s="8"/>
      <c r="G28" s="12"/>
      <c r="H28" s="8"/>
      <c r="I28" s="21"/>
      <c r="J28" s="21"/>
      <c r="K28" s="21"/>
    </row>
    <row r="29" s="2" customFormat="1" ht="15" customHeight="1" spans="1:11">
      <c r="A29" s="13"/>
      <c r="B29" s="14"/>
      <c r="C29" s="14"/>
      <c r="D29" s="8"/>
      <c r="E29" s="8"/>
      <c r="F29" s="8"/>
      <c r="G29" s="12"/>
      <c r="H29" s="8"/>
      <c r="I29" s="21"/>
      <c r="J29" s="21"/>
      <c r="K29" s="21"/>
    </row>
    <row r="30" s="2" customFormat="1" ht="15" customHeight="1" spans="1:11">
      <c r="A30" s="13"/>
      <c r="B30" s="14"/>
      <c r="C30" s="14"/>
      <c r="D30" s="8"/>
      <c r="E30" s="8"/>
      <c r="F30" s="15"/>
      <c r="G30" s="12"/>
      <c r="H30" s="8"/>
      <c r="I30" s="21"/>
      <c r="J30" s="21"/>
      <c r="K30" s="21"/>
    </row>
    <row r="31" s="2" customFormat="1" ht="15" customHeight="1" spans="1:11">
      <c r="A31" s="13"/>
      <c r="B31" s="14"/>
      <c r="C31" s="14" t="s">
        <v>443</v>
      </c>
      <c r="D31" s="8"/>
      <c r="E31" s="8"/>
      <c r="F31" s="12"/>
      <c r="G31" s="12"/>
      <c r="H31" s="8"/>
      <c r="I31" s="21"/>
      <c r="J31" s="21"/>
      <c r="K31" s="21"/>
    </row>
    <row r="32" s="2" customFormat="1" ht="15" customHeight="1" spans="1:11">
      <c r="A32" s="13"/>
      <c r="B32" s="14"/>
      <c r="C32" s="14"/>
      <c r="D32" s="8"/>
      <c r="E32" s="8"/>
      <c r="F32" s="12"/>
      <c r="G32" s="12"/>
      <c r="H32" s="8"/>
      <c r="I32" s="21"/>
      <c r="J32" s="21"/>
      <c r="K32" s="21"/>
    </row>
    <row r="33" s="2" customFormat="1" ht="15" customHeight="1" spans="1:11">
      <c r="A33" s="13"/>
      <c r="B33" s="14"/>
      <c r="C33" s="14"/>
      <c r="D33" s="8"/>
      <c r="E33" s="8"/>
      <c r="F33" s="12"/>
      <c r="G33" s="12"/>
      <c r="H33" s="8"/>
      <c r="I33" s="21"/>
      <c r="J33" s="21"/>
      <c r="K33" s="21"/>
    </row>
    <row r="34" s="2" customFormat="1" ht="15" customHeight="1" spans="1:11">
      <c r="A34" s="13"/>
      <c r="B34" s="14"/>
      <c r="C34" s="14" t="s">
        <v>444</v>
      </c>
      <c r="D34" s="8"/>
      <c r="E34" s="8"/>
      <c r="F34" s="12"/>
      <c r="G34" s="12"/>
      <c r="H34" s="8"/>
      <c r="I34" s="21"/>
      <c r="J34" s="21"/>
      <c r="K34" s="21"/>
    </row>
    <row r="35" s="2" customFormat="1" ht="15" customHeight="1" spans="1:11">
      <c r="A35" s="13"/>
      <c r="B35" s="14"/>
      <c r="C35" s="14"/>
      <c r="D35" s="8"/>
      <c r="E35" s="8"/>
      <c r="F35" s="12"/>
      <c r="G35" s="12"/>
      <c r="H35" s="8"/>
      <c r="I35" s="21"/>
      <c r="J35" s="21"/>
      <c r="K35" s="21"/>
    </row>
    <row r="36" s="2" customFormat="1" ht="15" customHeight="1" spans="1:11">
      <c r="A36" s="13"/>
      <c r="B36" s="14"/>
      <c r="C36" s="14"/>
      <c r="D36" s="8"/>
      <c r="E36" s="8"/>
      <c r="F36" s="12"/>
      <c r="G36" s="12"/>
      <c r="H36" s="8"/>
      <c r="I36" s="21"/>
      <c r="J36" s="21"/>
      <c r="K36" s="21"/>
    </row>
    <row r="37" s="2" customFormat="1" ht="15" customHeight="1" spans="1:11">
      <c r="A37" s="13"/>
      <c r="B37" s="14"/>
      <c r="C37" s="14" t="s">
        <v>440</v>
      </c>
      <c r="D37" s="8"/>
      <c r="E37" s="8"/>
      <c r="F37" s="12"/>
      <c r="G37" s="12"/>
      <c r="H37" s="8"/>
      <c r="I37" s="21"/>
      <c r="J37" s="21"/>
      <c r="K37" s="21"/>
    </row>
    <row r="38" s="2" customFormat="1" ht="15" customHeight="1" spans="1:11">
      <c r="A38" s="13"/>
      <c r="B38" s="14" t="s">
        <v>445</v>
      </c>
      <c r="C38" s="14" t="s">
        <v>446</v>
      </c>
      <c r="D38" s="8"/>
      <c r="E38" s="8"/>
      <c r="F38" s="12"/>
      <c r="G38" s="12"/>
      <c r="H38" s="8"/>
      <c r="I38" s="21"/>
      <c r="J38" s="21"/>
      <c r="K38" s="21"/>
    </row>
    <row r="39" s="2" customFormat="1" ht="15" customHeight="1" spans="1:11">
      <c r="A39" s="13"/>
      <c r="B39" s="14"/>
      <c r="C39" s="14"/>
      <c r="D39" s="8"/>
      <c r="E39" s="8"/>
      <c r="F39" s="12"/>
      <c r="G39" s="12"/>
      <c r="H39" s="8"/>
      <c r="I39" s="21"/>
      <c r="J39" s="21"/>
      <c r="K39" s="21"/>
    </row>
    <row r="40" s="2" customFormat="1" ht="15" customHeight="1" spans="1:11">
      <c r="A40" s="13"/>
      <c r="B40" s="14"/>
      <c r="C40" s="14"/>
      <c r="D40" s="8"/>
      <c r="E40" s="8"/>
      <c r="F40" s="12"/>
      <c r="G40" s="12"/>
      <c r="H40" s="8"/>
      <c r="I40" s="21"/>
      <c r="J40" s="21"/>
      <c r="K40" s="21"/>
    </row>
    <row r="41" s="2" customFormat="1" ht="15" customHeight="1" spans="1:11">
      <c r="A41" s="13"/>
      <c r="B41" s="14"/>
      <c r="C41" s="14" t="s">
        <v>440</v>
      </c>
      <c r="D41" s="8"/>
      <c r="E41" s="8"/>
      <c r="F41" s="12"/>
      <c r="G41" s="12"/>
      <c r="H41" s="8"/>
      <c r="I41" s="21"/>
      <c r="J41" s="21"/>
      <c r="K41" s="21"/>
    </row>
    <row r="42" s="2" customFormat="1" ht="41.1" customHeight="1" spans="1:11">
      <c r="A42" s="16" t="s">
        <v>79</v>
      </c>
      <c r="B42" s="17"/>
      <c r="C42" s="18"/>
      <c r="D42" s="18"/>
      <c r="E42" s="18"/>
      <c r="F42" s="18"/>
      <c r="G42" s="18"/>
      <c r="H42" s="18"/>
      <c r="I42" s="18"/>
      <c r="J42" s="18"/>
      <c r="K42" s="22"/>
    </row>
    <row r="43" s="2" customFormat="1" ht="36" customHeight="1" spans="1:11">
      <c r="A43" s="16" t="s">
        <v>80</v>
      </c>
      <c r="B43" s="17" t="s">
        <v>428</v>
      </c>
      <c r="C43" s="18"/>
      <c r="D43" s="18"/>
      <c r="E43" s="18"/>
      <c r="F43" s="18"/>
      <c r="G43" s="18"/>
      <c r="H43" s="18"/>
      <c r="I43" s="18"/>
      <c r="J43" s="18"/>
      <c r="K43" s="22"/>
    </row>
    <row r="44" ht="33.95" customHeight="1" spans="1:11">
      <c r="A44" s="19" t="s">
        <v>82</v>
      </c>
      <c r="B44" s="20"/>
      <c r="C44" s="20"/>
      <c r="D44" s="20"/>
      <c r="E44" s="20"/>
      <c r="F44" s="20"/>
      <c r="G44" s="20"/>
      <c r="H44" s="20"/>
      <c r="I44" s="20"/>
      <c r="J44" s="20"/>
      <c r="K44" s="23"/>
    </row>
  </sheetData>
  <mergeCells count="70">
    <mergeCell ref="A2:K2"/>
    <mergeCell ref="A3:K3"/>
    <mergeCell ref="A4:C4"/>
    <mergeCell ref="D4:E4"/>
    <mergeCell ref="F4:G4"/>
    <mergeCell ref="H4:K4"/>
    <mergeCell ref="A5:C5"/>
    <mergeCell ref="D5:E5"/>
    <mergeCell ref="F5:G5"/>
    <mergeCell ref="H5:K5"/>
    <mergeCell ref="F6:G6"/>
    <mergeCell ref="H6:J6"/>
    <mergeCell ref="F7:G7"/>
    <mergeCell ref="H7:J7"/>
    <mergeCell ref="F8:G8"/>
    <mergeCell ref="H8:J8"/>
    <mergeCell ref="B9:E9"/>
    <mergeCell ref="F9:K9"/>
    <mergeCell ref="B10:E10"/>
    <mergeCell ref="F10:K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B42:K42"/>
    <mergeCell ref="B43:K43"/>
    <mergeCell ref="A44:K44"/>
    <mergeCell ref="A9:A10"/>
    <mergeCell ref="A11:A41"/>
    <mergeCell ref="B12:B24"/>
    <mergeCell ref="B25:B37"/>
    <mergeCell ref="B38:B41"/>
    <mergeCell ref="C12:C14"/>
    <mergeCell ref="C15:C17"/>
    <mergeCell ref="C18:C20"/>
    <mergeCell ref="C21:C23"/>
    <mergeCell ref="C25:C27"/>
    <mergeCell ref="C28:C30"/>
    <mergeCell ref="C31:C33"/>
    <mergeCell ref="C34:C36"/>
    <mergeCell ref="C38:C40"/>
    <mergeCell ref="K7:K8"/>
    <mergeCell ref="A6:C8"/>
  </mergeCells>
  <pageMargins left="0.75" right="0.75" top="1" bottom="1" header="0.5" footer="0.5"/>
  <pageSetup paperSize="9" scale="84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6"/>
  <sheetViews>
    <sheetView workbookViewId="0">
      <selection activeCell="A1" sqref="A1"/>
    </sheetView>
  </sheetViews>
  <sheetFormatPr defaultColWidth="9" defaultRowHeight="14.25"/>
  <cols>
    <col min="1" max="1" width="5" style="3" customWidth="1"/>
    <col min="2" max="2" width="4.75" style="3" customWidth="1"/>
    <col min="3" max="3" width="13.25" style="3" customWidth="1"/>
    <col min="4" max="4" width="16.5" style="3" customWidth="1"/>
    <col min="5" max="5" width="14.375" style="3" customWidth="1"/>
    <col min="6" max="6" width="8" style="3" customWidth="1"/>
    <col min="7" max="7" width="7.5" style="3" customWidth="1"/>
    <col min="8" max="8" width="13.5" style="3" customWidth="1"/>
    <col min="9" max="11" width="7.875" style="3" customWidth="1"/>
    <col min="12" max="16384" width="9" style="3"/>
  </cols>
  <sheetData>
    <row r="1" s="1" customFormat="1" spans="1:4">
      <c r="A1" s="4" t="s">
        <v>447</v>
      </c>
      <c r="B1" s="5"/>
      <c r="C1" s="5"/>
      <c r="D1" s="5"/>
    </row>
    <row r="2" ht="21" spans="1:11">
      <c r="A2" s="6" t="s">
        <v>448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5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15" customHeight="1" spans="1:11">
      <c r="A4" s="8" t="s">
        <v>449</v>
      </c>
      <c r="B4" s="8"/>
      <c r="C4" s="8"/>
      <c r="D4" s="8"/>
      <c r="E4" s="8"/>
      <c r="F4" s="9" t="s">
        <v>5</v>
      </c>
      <c r="G4" s="10"/>
      <c r="H4" s="9"/>
      <c r="I4" s="11"/>
      <c r="J4" s="11"/>
      <c r="K4" s="10"/>
    </row>
    <row r="5" s="2" customFormat="1" ht="15" customHeight="1" spans="1:11">
      <c r="A5" s="8" t="s">
        <v>432</v>
      </c>
      <c r="B5" s="8"/>
      <c r="C5" s="8"/>
      <c r="D5" s="12"/>
      <c r="E5" s="12"/>
      <c r="F5" s="9" t="s">
        <v>433</v>
      </c>
      <c r="G5" s="10"/>
      <c r="H5" s="9"/>
      <c r="I5" s="11"/>
      <c r="J5" s="11"/>
      <c r="K5" s="10"/>
    </row>
    <row r="6" s="2" customFormat="1" ht="39" customHeight="1" spans="1:11">
      <c r="A6" s="8" t="s">
        <v>7</v>
      </c>
      <c r="B6" s="8"/>
      <c r="C6" s="8"/>
      <c r="D6" s="12"/>
      <c r="E6" s="8" t="s">
        <v>8</v>
      </c>
      <c r="F6" s="9" t="s">
        <v>9</v>
      </c>
      <c r="G6" s="10"/>
      <c r="H6" s="8" t="s">
        <v>10</v>
      </c>
      <c r="I6" s="8"/>
      <c r="J6" s="8"/>
      <c r="K6" s="8" t="s">
        <v>11</v>
      </c>
    </row>
    <row r="7" s="2" customFormat="1" ht="15" customHeight="1" spans="1:11">
      <c r="A7" s="8"/>
      <c r="B7" s="8"/>
      <c r="C7" s="8"/>
      <c r="D7" s="12" t="s">
        <v>434</v>
      </c>
      <c r="E7" s="12"/>
      <c r="F7" s="9"/>
      <c r="G7" s="10"/>
      <c r="H7" s="8"/>
      <c r="I7" s="8"/>
      <c r="J7" s="8"/>
      <c r="K7" s="8"/>
    </row>
    <row r="8" s="2" customFormat="1" ht="15" customHeight="1" spans="1:11">
      <c r="A8" s="8"/>
      <c r="B8" s="8"/>
      <c r="C8" s="8"/>
      <c r="D8" s="12" t="s">
        <v>453</v>
      </c>
      <c r="E8" s="12"/>
      <c r="F8" s="9"/>
      <c r="G8" s="10"/>
      <c r="H8" s="8"/>
      <c r="I8" s="8"/>
      <c r="J8" s="8"/>
      <c r="K8" s="8"/>
    </row>
    <row r="9" s="2" customFormat="1" ht="15" customHeight="1" spans="1:11">
      <c r="A9" s="8"/>
      <c r="B9" s="8"/>
      <c r="C9" s="8"/>
      <c r="D9" s="12" t="s">
        <v>454</v>
      </c>
      <c r="E9" s="12"/>
      <c r="F9" s="9"/>
      <c r="G9" s="10"/>
      <c r="H9" s="8"/>
      <c r="I9" s="8"/>
      <c r="J9" s="8"/>
      <c r="K9" s="8"/>
    </row>
    <row r="10" s="2" customFormat="1" ht="15" customHeight="1" spans="1:11">
      <c r="A10" s="8"/>
      <c r="B10" s="8"/>
      <c r="C10" s="8"/>
      <c r="D10" s="12" t="s">
        <v>455</v>
      </c>
      <c r="E10" s="12"/>
      <c r="F10" s="9"/>
      <c r="G10" s="10"/>
      <c r="H10" s="8"/>
      <c r="I10" s="8"/>
      <c r="J10" s="8"/>
      <c r="K10" s="8"/>
    </row>
    <row r="11" s="2" customFormat="1" ht="15" customHeight="1" spans="1:11">
      <c r="A11" s="8" t="s">
        <v>12</v>
      </c>
      <c r="B11" s="8" t="s">
        <v>13</v>
      </c>
      <c r="C11" s="8"/>
      <c r="D11" s="8"/>
      <c r="E11" s="8"/>
      <c r="F11" s="8" t="s">
        <v>14</v>
      </c>
      <c r="G11" s="8"/>
      <c r="H11" s="8"/>
      <c r="I11" s="8"/>
      <c r="J11" s="8"/>
      <c r="K11" s="8"/>
    </row>
    <row r="12" s="2" customFormat="1" ht="33" customHeight="1" spans="1:1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="2" customFormat="1" ht="41.1" customHeight="1" spans="1:11">
      <c r="A13" s="13" t="s">
        <v>16</v>
      </c>
      <c r="B13" s="8" t="s">
        <v>17</v>
      </c>
      <c r="C13" s="8" t="s">
        <v>18</v>
      </c>
      <c r="D13" s="8" t="s">
        <v>19</v>
      </c>
      <c r="E13" s="8"/>
      <c r="F13" s="8" t="s">
        <v>20</v>
      </c>
      <c r="G13" s="8" t="s">
        <v>21</v>
      </c>
      <c r="H13" s="8" t="s">
        <v>22</v>
      </c>
      <c r="I13" s="8" t="s">
        <v>23</v>
      </c>
      <c r="J13" s="8" t="s">
        <v>24</v>
      </c>
      <c r="K13" s="8" t="s">
        <v>25</v>
      </c>
    </row>
    <row r="14" s="2" customFormat="1" ht="15" customHeight="1" spans="1:11">
      <c r="A14" s="13"/>
      <c r="B14" s="14" t="s">
        <v>63</v>
      </c>
      <c r="C14" s="14" t="s">
        <v>436</v>
      </c>
      <c r="D14" s="8"/>
      <c r="E14" s="8"/>
      <c r="F14" s="8"/>
      <c r="G14" s="12"/>
      <c r="H14" s="8"/>
      <c r="I14" s="21"/>
      <c r="J14" s="21"/>
      <c r="K14" s="21"/>
    </row>
    <row r="15" s="2" customFormat="1" ht="15" customHeight="1" spans="1:11">
      <c r="A15" s="13"/>
      <c r="B15" s="14"/>
      <c r="C15" s="14"/>
      <c r="D15" s="8"/>
      <c r="E15" s="8"/>
      <c r="F15" s="8"/>
      <c r="G15" s="12"/>
      <c r="H15" s="8"/>
      <c r="I15" s="21"/>
      <c r="J15" s="21"/>
      <c r="K15" s="21"/>
    </row>
    <row r="16" s="2" customFormat="1" ht="15" customHeight="1" spans="1:11">
      <c r="A16" s="13"/>
      <c r="B16" s="14"/>
      <c r="C16" s="14"/>
      <c r="D16" s="8"/>
      <c r="E16" s="8"/>
      <c r="F16" s="8"/>
      <c r="G16" s="12"/>
      <c r="H16" s="8"/>
      <c r="I16" s="21"/>
      <c r="J16" s="21"/>
      <c r="K16" s="21"/>
    </row>
    <row r="17" s="2" customFormat="1" ht="15" customHeight="1" spans="1:11">
      <c r="A17" s="13"/>
      <c r="B17" s="14"/>
      <c r="C17" s="14" t="s">
        <v>437</v>
      </c>
      <c r="D17" s="8"/>
      <c r="E17" s="8"/>
      <c r="F17" s="8"/>
      <c r="G17" s="12"/>
      <c r="H17" s="8"/>
      <c r="I17" s="21"/>
      <c r="J17" s="21"/>
      <c r="K17" s="21"/>
    </row>
    <row r="18" s="2" customFormat="1" ht="15" customHeight="1" spans="1:11">
      <c r="A18" s="13"/>
      <c r="B18" s="14"/>
      <c r="C18" s="14"/>
      <c r="D18" s="8"/>
      <c r="E18" s="8"/>
      <c r="F18" s="8"/>
      <c r="G18" s="12"/>
      <c r="H18" s="8"/>
      <c r="I18" s="21"/>
      <c r="J18" s="21"/>
      <c r="K18" s="21"/>
    </row>
    <row r="19" s="2" customFormat="1" ht="15" customHeight="1" spans="1:11">
      <c r="A19" s="13"/>
      <c r="B19" s="14"/>
      <c r="C19" s="14"/>
      <c r="D19" s="8"/>
      <c r="E19" s="8"/>
      <c r="F19" s="8"/>
      <c r="G19" s="12"/>
      <c r="H19" s="8"/>
      <c r="I19" s="21"/>
      <c r="J19" s="21"/>
      <c r="K19" s="21"/>
    </row>
    <row r="20" s="2" customFormat="1" ht="15" customHeight="1" spans="1:11">
      <c r="A20" s="13"/>
      <c r="B20" s="14"/>
      <c r="C20" s="14" t="s">
        <v>438</v>
      </c>
      <c r="D20" s="8"/>
      <c r="E20" s="8"/>
      <c r="F20" s="8"/>
      <c r="G20" s="12"/>
      <c r="H20" s="8"/>
      <c r="I20" s="21"/>
      <c r="J20" s="21"/>
      <c r="K20" s="21"/>
    </row>
    <row r="21" s="2" customFormat="1" ht="15" customHeight="1" spans="1:11">
      <c r="A21" s="13"/>
      <c r="B21" s="14"/>
      <c r="C21" s="14"/>
      <c r="D21" s="8"/>
      <c r="E21" s="8"/>
      <c r="F21" s="8"/>
      <c r="G21" s="12"/>
      <c r="H21" s="8"/>
      <c r="I21" s="21"/>
      <c r="J21" s="21"/>
      <c r="K21" s="21"/>
    </row>
    <row r="22" s="2" customFormat="1" ht="15" customHeight="1" spans="1:11">
      <c r="A22" s="13"/>
      <c r="B22" s="14"/>
      <c r="C22" s="14"/>
      <c r="D22" s="8"/>
      <c r="E22" s="8"/>
      <c r="F22" s="8"/>
      <c r="G22" s="12"/>
      <c r="H22" s="8"/>
      <c r="I22" s="21"/>
      <c r="J22" s="21"/>
      <c r="K22" s="21"/>
    </row>
    <row r="23" s="2" customFormat="1" ht="15" customHeight="1" spans="1:11">
      <c r="A23" s="13"/>
      <c r="B23" s="14"/>
      <c r="C23" s="14" t="s">
        <v>439</v>
      </c>
      <c r="D23" s="8"/>
      <c r="E23" s="8"/>
      <c r="F23" s="8"/>
      <c r="G23" s="12"/>
      <c r="H23" s="8"/>
      <c r="I23" s="21"/>
      <c r="J23" s="21"/>
      <c r="K23" s="21"/>
    </row>
    <row r="24" s="2" customFormat="1" ht="15" customHeight="1" spans="1:11">
      <c r="A24" s="13"/>
      <c r="B24" s="14"/>
      <c r="C24" s="14"/>
      <c r="D24" s="8"/>
      <c r="E24" s="8"/>
      <c r="F24" s="8"/>
      <c r="G24" s="12"/>
      <c r="H24" s="8"/>
      <c r="I24" s="21"/>
      <c r="J24" s="21"/>
      <c r="K24" s="21"/>
    </row>
    <row r="25" s="2" customFormat="1" ht="15" customHeight="1" spans="1:11">
      <c r="A25" s="13"/>
      <c r="B25" s="14"/>
      <c r="C25" s="14"/>
      <c r="D25" s="8"/>
      <c r="E25" s="8"/>
      <c r="F25" s="8"/>
      <c r="G25" s="12"/>
      <c r="H25" s="8"/>
      <c r="I25" s="21"/>
      <c r="J25" s="21"/>
      <c r="K25" s="21"/>
    </row>
    <row r="26" s="2" customFormat="1" ht="15" customHeight="1" spans="1:11">
      <c r="A26" s="13"/>
      <c r="B26" s="14"/>
      <c r="C26" s="14" t="s">
        <v>440</v>
      </c>
      <c r="D26" s="8"/>
      <c r="E26" s="8"/>
      <c r="F26" s="8"/>
      <c r="G26" s="12"/>
      <c r="H26" s="8"/>
      <c r="I26" s="21"/>
      <c r="J26" s="21"/>
      <c r="K26" s="21"/>
    </row>
    <row r="27" s="2" customFormat="1" ht="15" customHeight="1" spans="1:11">
      <c r="A27" s="13"/>
      <c r="B27" s="14" t="s">
        <v>71</v>
      </c>
      <c r="C27" s="14" t="s">
        <v>441</v>
      </c>
      <c r="D27" s="8"/>
      <c r="E27" s="8"/>
      <c r="F27" s="8"/>
      <c r="G27" s="12"/>
      <c r="H27" s="8"/>
      <c r="I27" s="21"/>
      <c r="J27" s="21"/>
      <c r="K27" s="21"/>
    </row>
    <row r="28" s="2" customFormat="1" ht="15" customHeight="1" spans="1:11">
      <c r="A28" s="13"/>
      <c r="B28" s="14"/>
      <c r="C28" s="14"/>
      <c r="D28" s="8"/>
      <c r="E28" s="8"/>
      <c r="F28" s="8"/>
      <c r="G28" s="12"/>
      <c r="H28" s="8"/>
      <c r="I28" s="21"/>
      <c r="J28" s="21"/>
      <c r="K28" s="21"/>
    </row>
    <row r="29" s="2" customFormat="1" ht="15" customHeight="1" spans="1:11">
      <c r="A29" s="13"/>
      <c r="B29" s="14"/>
      <c r="C29" s="14"/>
      <c r="D29" s="8"/>
      <c r="E29" s="8"/>
      <c r="F29" s="8"/>
      <c r="G29" s="12"/>
      <c r="H29" s="8"/>
      <c r="I29" s="21"/>
      <c r="J29" s="21"/>
      <c r="K29" s="21"/>
    </row>
    <row r="30" s="2" customFormat="1" ht="15" customHeight="1" spans="1:11">
      <c r="A30" s="13"/>
      <c r="B30" s="14"/>
      <c r="C30" s="14" t="s">
        <v>442</v>
      </c>
      <c r="D30" s="8"/>
      <c r="E30" s="8"/>
      <c r="F30" s="8"/>
      <c r="G30" s="12"/>
      <c r="H30" s="8"/>
      <c r="I30" s="21"/>
      <c r="J30" s="21"/>
      <c r="K30" s="21"/>
    </row>
    <row r="31" s="2" customFormat="1" ht="15" customHeight="1" spans="1:11">
      <c r="A31" s="13"/>
      <c r="B31" s="14"/>
      <c r="C31" s="14"/>
      <c r="D31" s="8"/>
      <c r="E31" s="8"/>
      <c r="F31" s="8"/>
      <c r="G31" s="12"/>
      <c r="H31" s="8"/>
      <c r="I31" s="21"/>
      <c r="J31" s="21"/>
      <c r="K31" s="21"/>
    </row>
    <row r="32" s="2" customFormat="1" ht="15" customHeight="1" spans="1:11">
      <c r="A32" s="13"/>
      <c r="B32" s="14"/>
      <c r="C32" s="14"/>
      <c r="D32" s="8"/>
      <c r="E32" s="8"/>
      <c r="F32" s="15"/>
      <c r="G32" s="12"/>
      <c r="H32" s="8"/>
      <c r="I32" s="21"/>
      <c r="J32" s="21"/>
      <c r="K32" s="21"/>
    </row>
    <row r="33" s="2" customFormat="1" ht="15" customHeight="1" spans="1:11">
      <c r="A33" s="13"/>
      <c r="B33" s="14"/>
      <c r="C33" s="14" t="s">
        <v>443</v>
      </c>
      <c r="D33" s="8"/>
      <c r="E33" s="8"/>
      <c r="F33" s="12"/>
      <c r="G33" s="12"/>
      <c r="H33" s="8"/>
      <c r="I33" s="21"/>
      <c r="J33" s="21"/>
      <c r="K33" s="21"/>
    </row>
    <row r="34" s="2" customFormat="1" ht="15" customHeight="1" spans="1:11">
      <c r="A34" s="13"/>
      <c r="B34" s="14"/>
      <c r="C34" s="14"/>
      <c r="D34" s="8"/>
      <c r="E34" s="8"/>
      <c r="F34" s="12"/>
      <c r="G34" s="12"/>
      <c r="H34" s="8"/>
      <c r="I34" s="21"/>
      <c r="J34" s="21"/>
      <c r="K34" s="21"/>
    </row>
    <row r="35" s="2" customFormat="1" ht="15" customHeight="1" spans="1:11">
      <c r="A35" s="13"/>
      <c r="B35" s="14"/>
      <c r="C35" s="14"/>
      <c r="D35" s="8"/>
      <c r="E35" s="8"/>
      <c r="F35" s="12"/>
      <c r="G35" s="12"/>
      <c r="H35" s="8"/>
      <c r="I35" s="21"/>
      <c r="J35" s="21"/>
      <c r="K35" s="21"/>
    </row>
    <row r="36" s="2" customFormat="1" ht="15" customHeight="1" spans="1:11">
      <c r="A36" s="13"/>
      <c r="B36" s="14"/>
      <c r="C36" s="14" t="s">
        <v>444</v>
      </c>
      <c r="D36" s="8"/>
      <c r="E36" s="8"/>
      <c r="F36" s="12"/>
      <c r="G36" s="12"/>
      <c r="H36" s="8"/>
      <c r="I36" s="21"/>
      <c r="J36" s="21"/>
      <c r="K36" s="21"/>
    </row>
    <row r="37" s="2" customFormat="1" ht="15" customHeight="1" spans="1:11">
      <c r="A37" s="13"/>
      <c r="B37" s="14"/>
      <c r="C37" s="14"/>
      <c r="D37" s="8"/>
      <c r="E37" s="8"/>
      <c r="F37" s="12"/>
      <c r="G37" s="12"/>
      <c r="H37" s="8"/>
      <c r="I37" s="21"/>
      <c r="J37" s="21"/>
      <c r="K37" s="21"/>
    </row>
    <row r="38" s="2" customFormat="1" ht="15" customHeight="1" spans="1:11">
      <c r="A38" s="13"/>
      <c r="B38" s="14"/>
      <c r="C38" s="14"/>
      <c r="D38" s="8"/>
      <c r="E38" s="8"/>
      <c r="F38" s="12"/>
      <c r="G38" s="12"/>
      <c r="H38" s="8"/>
      <c r="I38" s="21"/>
      <c r="J38" s="21"/>
      <c r="K38" s="21"/>
    </row>
    <row r="39" s="2" customFormat="1" ht="15" customHeight="1" spans="1:11">
      <c r="A39" s="13"/>
      <c r="B39" s="14"/>
      <c r="C39" s="14" t="s">
        <v>440</v>
      </c>
      <c r="D39" s="8"/>
      <c r="E39" s="8"/>
      <c r="F39" s="12"/>
      <c r="G39" s="12"/>
      <c r="H39" s="8"/>
      <c r="I39" s="21"/>
      <c r="J39" s="21"/>
      <c r="K39" s="21"/>
    </row>
    <row r="40" s="2" customFormat="1" ht="15" customHeight="1" spans="1:11">
      <c r="A40" s="13"/>
      <c r="B40" s="14" t="s">
        <v>445</v>
      </c>
      <c r="C40" s="14" t="s">
        <v>446</v>
      </c>
      <c r="D40" s="8"/>
      <c r="E40" s="8"/>
      <c r="F40" s="12"/>
      <c r="G40" s="12"/>
      <c r="H40" s="8"/>
      <c r="I40" s="21"/>
      <c r="J40" s="21"/>
      <c r="K40" s="21"/>
    </row>
    <row r="41" s="2" customFormat="1" ht="15" customHeight="1" spans="1:11">
      <c r="A41" s="13"/>
      <c r="B41" s="14"/>
      <c r="C41" s="14"/>
      <c r="D41" s="8"/>
      <c r="E41" s="8"/>
      <c r="F41" s="12"/>
      <c r="G41" s="12"/>
      <c r="H41" s="8"/>
      <c r="I41" s="21"/>
      <c r="J41" s="21"/>
      <c r="K41" s="21"/>
    </row>
    <row r="42" s="2" customFormat="1" ht="15" customHeight="1" spans="1:11">
      <c r="A42" s="13"/>
      <c r="B42" s="14"/>
      <c r="C42" s="14"/>
      <c r="D42" s="8"/>
      <c r="E42" s="8"/>
      <c r="F42" s="12"/>
      <c r="G42" s="12"/>
      <c r="H42" s="8"/>
      <c r="I42" s="21"/>
      <c r="J42" s="21"/>
      <c r="K42" s="21"/>
    </row>
    <row r="43" s="2" customFormat="1" ht="15" customHeight="1" spans="1:11">
      <c r="A43" s="13"/>
      <c r="B43" s="14"/>
      <c r="C43" s="14" t="s">
        <v>440</v>
      </c>
      <c r="D43" s="8"/>
      <c r="E43" s="8"/>
      <c r="F43" s="12"/>
      <c r="G43" s="12"/>
      <c r="H43" s="8"/>
      <c r="I43" s="21"/>
      <c r="J43" s="21"/>
      <c r="K43" s="21"/>
    </row>
    <row r="44" s="2" customFormat="1" ht="41.1" customHeight="1" spans="1:11">
      <c r="A44" s="16" t="s">
        <v>79</v>
      </c>
      <c r="B44" s="17"/>
      <c r="C44" s="18"/>
      <c r="D44" s="18"/>
      <c r="E44" s="18"/>
      <c r="F44" s="18"/>
      <c r="G44" s="18"/>
      <c r="H44" s="18"/>
      <c r="I44" s="18"/>
      <c r="J44" s="18"/>
      <c r="K44" s="22"/>
    </row>
    <row r="45" s="2" customFormat="1" ht="36" customHeight="1" spans="1:11">
      <c r="A45" s="16" t="s">
        <v>80</v>
      </c>
      <c r="B45" s="17" t="s">
        <v>428</v>
      </c>
      <c r="C45" s="18"/>
      <c r="D45" s="18"/>
      <c r="E45" s="18"/>
      <c r="F45" s="18"/>
      <c r="G45" s="18"/>
      <c r="H45" s="18"/>
      <c r="I45" s="18"/>
      <c r="J45" s="18"/>
      <c r="K45" s="22"/>
    </row>
    <row r="46" ht="33.95" customHeight="1" spans="1:11">
      <c r="A46" s="19" t="s">
        <v>82</v>
      </c>
      <c r="B46" s="20"/>
      <c r="C46" s="20"/>
      <c r="D46" s="20"/>
      <c r="E46" s="20"/>
      <c r="F46" s="20"/>
      <c r="G46" s="20"/>
      <c r="H46" s="20"/>
      <c r="I46" s="20"/>
      <c r="J46" s="20"/>
      <c r="K46" s="23"/>
    </row>
  </sheetData>
  <mergeCells count="74">
    <mergeCell ref="A2:K2"/>
    <mergeCell ref="A3:K3"/>
    <mergeCell ref="A4:C4"/>
    <mergeCell ref="D4:E4"/>
    <mergeCell ref="F4:G4"/>
    <mergeCell ref="H4:K4"/>
    <mergeCell ref="A5:C5"/>
    <mergeCell ref="D5:E5"/>
    <mergeCell ref="F5:G5"/>
    <mergeCell ref="H5:K5"/>
    <mergeCell ref="F6:G6"/>
    <mergeCell ref="H6:J6"/>
    <mergeCell ref="F7:G7"/>
    <mergeCell ref="H7:J7"/>
    <mergeCell ref="F8:G8"/>
    <mergeCell ref="H8:J8"/>
    <mergeCell ref="F9:G9"/>
    <mergeCell ref="H9:J9"/>
    <mergeCell ref="F10:G10"/>
    <mergeCell ref="H10:J10"/>
    <mergeCell ref="B11:E11"/>
    <mergeCell ref="F11:K11"/>
    <mergeCell ref="B12:E12"/>
    <mergeCell ref="F12:K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B44:K44"/>
    <mergeCell ref="B45:K45"/>
    <mergeCell ref="A46:K46"/>
    <mergeCell ref="A11:A12"/>
    <mergeCell ref="A13:A43"/>
    <mergeCell ref="B14:B26"/>
    <mergeCell ref="B27:B39"/>
    <mergeCell ref="B40:B43"/>
    <mergeCell ref="C14:C16"/>
    <mergeCell ref="C17:C19"/>
    <mergeCell ref="C20:C22"/>
    <mergeCell ref="C23:C25"/>
    <mergeCell ref="C27:C29"/>
    <mergeCell ref="C30:C32"/>
    <mergeCell ref="C33:C35"/>
    <mergeCell ref="C36:C38"/>
    <mergeCell ref="C40:C42"/>
    <mergeCell ref="K7:K10"/>
    <mergeCell ref="A6:C10"/>
  </mergeCells>
  <pageMargins left="0.75" right="0.75" top="1" bottom="1" header="0.5" footer="0.5"/>
  <pageSetup paperSize="9" scale="82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7"/>
  <sheetViews>
    <sheetView workbookViewId="0">
      <selection activeCell="A1" sqref="A1"/>
    </sheetView>
  </sheetViews>
  <sheetFormatPr defaultColWidth="9" defaultRowHeight="14.25"/>
  <cols>
    <col min="1" max="1" width="5" style="3" customWidth="1"/>
    <col min="2" max="2" width="4.75" style="3" customWidth="1"/>
    <col min="3" max="3" width="13.25" style="3" customWidth="1"/>
    <col min="4" max="4" width="16.5" style="3" customWidth="1"/>
    <col min="5" max="5" width="14.375" style="3" customWidth="1"/>
    <col min="6" max="6" width="8" style="3" customWidth="1"/>
    <col min="7" max="7" width="7.5" style="3" customWidth="1"/>
    <col min="8" max="8" width="13.5" style="3" customWidth="1"/>
    <col min="9" max="11" width="7.875" style="3" customWidth="1"/>
    <col min="12" max="16384" width="9" style="3"/>
  </cols>
  <sheetData>
    <row r="1" s="1" customFormat="1" spans="1:4">
      <c r="A1" s="4" t="s">
        <v>0</v>
      </c>
      <c r="B1" s="5"/>
      <c r="C1" s="5"/>
      <c r="D1" s="5"/>
    </row>
    <row r="2" ht="21" spans="1:11">
      <c r="A2" s="6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5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15" customHeight="1" spans="1:11">
      <c r="A4" s="8" t="s">
        <v>449</v>
      </c>
      <c r="B4" s="8"/>
      <c r="C4" s="8"/>
      <c r="D4" s="8"/>
      <c r="E4" s="8"/>
      <c r="F4" s="9" t="s">
        <v>5</v>
      </c>
      <c r="G4" s="10"/>
      <c r="H4" s="9"/>
      <c r="I4" s="11"/>
      <c r="J4" s="11"/>
      <c r="K4" s="10"/>
    </row>
    <row r="5" s="2" customFormat="1" ht="15" customHeight="1" spans="1:11">
      <c r="A5" s="8" t="s">
        <v>481</v>
      </c>
      <c r="B5" s="8"/>
      <c r="C5" s="8"/>
      <c r="D5" s="9"/>
      <c r="E5" s="11"/>
      <c r="F5" s="11"/>
      <c r="G5" s="11"/>
      <c r="H5" s="11"/>
      <c r="I5" s="11"/>
      <c r="J5" s="11"/>
      <c r="K5" s="10"/>
    </row>
    <row r="6" s="2" customFormat="1" ht="15" customHeight="1" spans="1:11">
      <c r="A6" s="8" t="s">
        <v>483</v>
      </c>
      <c r="B6" s="8"/>
      <c r="C6" s="8"/>
      <c r="D6" s="12"/>
      <c r="E6" s="12"/>
      <c r="F6" s="9" t="s">
        <v>433</v>
      </c>
      <c r="G6" s="10"/>
      <c r="H6" s="9"/>
      <c r="I6" s="11"/>
      <c r="J6" s="11"/>
      <c r="K6" s="10"/>
    </row>
    <row r="7" s="2" customFormat="1" ht="39" customHeight="1" spans="1:11">
      <c r="A7" s="8" t="s">
        <v>7</v>
      </c>
      <c r="B7" s="8"/>
      <c r="C7" s="8"/>
      <c r="D7" s="12"/>
      <c r="E7" s="8" t="s">
        <v>8</v>
      </c>
      <c r="F7" s="9" t="s">
        <v>9</v>
      </c>
      <c r="G7" s="10"/>
      <c r="H7" s="8" t="s">
        <v>10</v>
      </c>
      <c r="I7" s="8"/>
      <c r="J7" s="8"/>
      <c r="K7" s="8" t="s">
        <v>11</v>
      </c>
    </row>
    <row r="8" s="2" customFormat="1" ht="15" customHeight="1" spans="1:11">
      <c r="A8" s="8"/>
      <c r="B8" s="8"/>
      <c r="C8" s="8"/>
      <c r="D8" s="12" t="s">
        <v>434</v>
      </c>
      <c r="E8" s="12"/>
      <c r="F8" s="9"/>
      <c r="G8" s="10"/>
      <c r="H8" s="8"/>
      <c r="I8" s="8"/>
      <c r="J8" s="8"/>
      <c r="K8" s="8"/>
    </row>
    <row r="9" s="2" customFormat="1" ht="15" customHeight="1" spans="1:11">
      <c r="A9" s="8"/>
      <c r="B9" s="8"/>
      <c r="C9" s="8"/>
      <c r="D9" s="12" t="s">
        <v>485</v>
      </c>
      <c r="E9" s="12"/>
      <c r="F9" s="9"/>
      <c r="G9" s="10"/>
      <c r="H9" s="8"/>
      <c r="I9" s="8"/>
      <c r="J9" s="8"/>
      <c r="K9" s="8"/>
    </row>
    <row r="10" s="2" customFormat="1" ht="15" customHeight="1" spans="1:11">
      <c r="A10" s="8"/>
      <c r="B10" s="8"/>
      <c r="C10" s="8"/>
      <c r="D10" s="12" t="s">
        <v>486</v>
      </c>
      <c r="E10" s="12"/>
      <c r="F10" s="9"/>
      <c r="G10" s="10"/>
      <c r="H10" s="8"/>
      <c r="I10" s="8"/>
      <c r="J10" s="8"/>
      <c r="K10" s="8"/>
    </row>
    <row r="11" s="2" customFormat="1" ht="15" customHeight="1" spans="1:11">
      <c r="A11" s="8"/>
      <c r="B11" s="8"/>
      <c r="C11" s="8"/>
      <c r="D11" s="12" t="s">
        <v>455</v>
      </c>
      <c r="E11" s="12"/>
      <c r="F11" s="9"/>
      <c r="G11" s="10"/>
      <c r="H11" s="8"/>
      <c r="I11" s="8"/>
      <c r="J11" s="8"/>
      <c r="K11" s="8"/>
    </row>
    <row r="12" s="2" customFormat="1" ht="15" customHeight="1" spans="1:11">
      <c r="A12" s="8" t="s">
        <v>12</v>
      </c>
      <c r="B12" s="8" t="s">
        <v>13</v>
      </c>
      <c r="C12" s="8"/>
      <c r="D12" s="8"/>
      <c r="E12" s="8"/>
      <c r="F12" s="8" t="s">
        <v>14</v>
      </c>
      <c r="G12" s="8"/>
      <c r="H12" s="8"/>
      <c r="I12" s="8"/>
      <c r="J12" s="8"/>
      <c r="K12" s="8"/>
    </row>
    <row r="13" s="2" customFormat="1" ht="33" customHeight="1" spans="1:1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="2" customFormat="1" ht="41.1" customHeight="1" spans="1:11">
      <c r="A14" s="13" t="s">
        <v>16</v>
      </c>
      <c r="B14" s="8" t="s">
        <v>17</v>
      </c>
      <c r="C14" s="8" t="s">
        <v>18</v>
      </c>
      <c r="D14" s="8" t="s">
        <v>19</v>
      </c>
      <c r="E14" s="8"/>
      <c r="F14" s="8" t="s">
        <v>20</v>
      </c>
      <c r="G14" s="8" t="s">
        <v>21</v>
      </c>
      <c r="H14" s="8" t="s">
        <v>22</v>
      </c>
      <c r="I14" s="8" t="s">
        <v>23</v>
      </c>
      <c r="J14" s="8" t="s">
        <v>24</v>
      </c>
      <c r="K14" s="8" t="s">
        <v>25</v>
      </c>
    </row>
    <row r="15" s="2" customFormat="1" ht="15" customHeight="1" spans="1:11">
      <c r="A15" s="13"/>
      <c r="B15" s="14" t="s">
        <v>63</v>
      </c>
      <c r="C15" s="14" t="s">
        <v>436</v>
      </c>
      <c r="D15" s="8"/>
      <c r="E15" s="8"/>
      <c r="F15" s="8"/>
      <c r="G15" s="12"/>
      <c r="H15" s="8"/>
      <c r="I15" s="21"/>
      <c r="J15" s="21"/>
      <c r="K15" s="21"/>
    </row>
    <row r="16" s="2" customFormat="1" ht="15" customHeight="1" spans="1:11">
      <c r="A16" s="13"/>
      <c r="B16" s="14"/>
      <c r="C16" s="14"/>
      <c r="D16" s="8"/>
      <c r="E16" s="8"/>
      <c r="F16" s="8"/>
      <c r="G16" s="12"/>
      <c r="H16" s="8"/>
      <c r="I16" s="21"/>
      <c r="J16" s="21"/>
      <c r="K16" s="21"/>
    </row>
    <row r="17" s="2" customFormat="1" ht="15" customHeight="1" spans="1:11">
      <c r="A17" s="13"/>
      <c r="B17" s="14"/>
      <c r="C17" s="14"/>
      <c r="D17" s="8"/>
      <c r="E17" s="8"/>
      <c r="F17" s="8"/>
      <c r="G17" s="12"/>
      <c r="H17" s="8"/>
      <c r="I17" s="21"/>
      <c r="J17" s="21"/>
      <c r="K17" s="21"/>
    </row>
    <row r="18" s="2" customFormat="1" ht="15" customHeight="1" spans="1:11">
      <c r="A18" s="13"/>
      <c r="B18" s="14"/>
      <c r="C18" s="14" t="s">
        <v>437</v>
      </c>
      <c r="D18" s="8"/>
      <c r="E18" s="8"/>
      <c r="F18" s="8"/>
      <c r="G18" s="12"/>
      <c r="H18" s="8"/>
      <c r="I18" s="21"/>
      <c r="J18" s="21"/>
      <c r="K18" s="21"/>
    </row>
    <row r="19" s="2" customFormat="1" ht="15" customHeight="1" spans="1:11">
      <c r="A19" s="13"/>
      <c r="B19" s="14"/>
      <c r="C19" s="14"/>
      <c r="D19" s="8"/>
      <c r="E19" s="8"/>
      <c r="F19" s="8"/>
      <c r="G19" s="12"/>
      <c r="H19" s="8"/>
      <c r="I19" s="21"/>
      <c r="J19" s="21"/>
      <c r="K19" s="21"/>
    </row>
    <row r="20" s="2" customFormat="1" ht="15" customHeight="1" spans="1:11">
      <c r="A20" s="13"/>
      <c r="B20" s="14"/>
      <c r="C20" s="14"/>
      <c r="D20" s="8"/>
      <c r="E20" s="8"/>
      <c r="F20" s="8"/>
      <c r="G20" s="12"/>
      <c r="H20" s="8"/>
      <c r="I20" s="21"/>
      <c r="J20" s="21"/>
      <c r="K20" s="21"/>
    </row>
    <row r="21" s="2" customFormat="1" ht="15" customHeight="1" spans="1:11">
      <c r="A21" s="13"/>
      <c r="B21" s="14"/>
      <c r="C21" s="14" t="s">
        <v>438</v>
      </c>
      <c r="D21" s="8"/>
      <c r="E21" s="8"/>
      <c r="F21" s="8"/>
      <c r="G21" s="12"/>
      <c r="H21" s="8"/>
      <c r="I21" s="21"/>
      <c r="J21" s="21"/>
      <c r="K21" s="21"/>
    </row>
    <row r="22" s="2" customFormat="1" ht="15" customHeight="1" spans="1:11">
      <c r="A22" s="13"/>
      <c r="B22" s="14"/>
      <c r="C22" s="14"/>
      <c r="D22" s="8"/>
      <c r="E22" s="8"/>
      <c r="F22" s="8"/>
      <c r="G22" s="12"/>
      <c r="H22" s="8"/>
      <c r="I22" s="21"/>
      <c r="J22" s="21"/>
      <c r="K22" s="21"/>
    </row>
    <row r="23" s="2" customFormat="1" ht="15" customHeight="1" spans="1:11">
      <c r="A23" s="13"/>
      <c r="B23" s="14"/>
      <c r="C23" s="14"/>
      <c r="D23" s="8"/>
      <c r="E23" s="8"/>
      <c r="F23" s="8"/>
      <c r="G23" s="12"/>
      <c r="H23" s="8"/>
      <c r="I23" s="21"/>
      <c r="J23" s="21"/>
      <c r="K23" s="21"/>
    </row>
    <row r="24" s="2" customFormat="1" ht="15" customHeight="1" spans="1:11">
      <c r="A24" s="13"/>
      <c r="B24" s="14"/>
      <c r="C24" s="14" t="s">
        <v>439</v>
      </c>
      <c r="D24" s="8"/>
      <c r="E24" s="8"/>
      <c r="F24" s="8"/>
      <c r="G24" s="12"/>
      <c r="H24" s="8"/>
      <c r="I24" s="21"/>
      <c r="J24" s="21"/>
      <c r="K24" s="21"/>
    </row>
    <row r="25" s="2" customFormat="1" ht="15" customHeight="1" spans="1:11">
      <c r="A25" s="13"/>
      <c r="B25" s="14"/>
      <c r="C25" s="14"/>
      <c r="D25" s="8"/>
      <c r="E25" s="8"/>
      <c r="F25" s="8"/>
      <c r="G25" s="12"/>
      <c r="H25" s="8"/>
      <c r="I25" s="21"/>
      <c r="J25" s="21"/>
      <c r="K25" s="21"/>
    </row>
    <row r="26" s="2" customFormat="1" ht="15" customHeight="1" spans="1:11">
      <c r="A26" s="13"/>
      <c r="B26" s="14"/>
      <c r="C26" s="14"/>
      <c r="D26" s="8"/>
      <c r="E26" s="8"/>
      <c r="F26" s="8"/>
      <c r="G26" s="12"/>
      <c r="H26" s="8"/>
      <c r="I26" s="21"/>
      <c r="J26" s="21"/>
      <c r="K26" s="21"/>
    </row>
    <row r="27" s="2" customFormat="1" ht="15" customHeight="1" spans="1:11">
      <c r="A27" s="13"/>
      <c r="B27" s="14"/>
      <c r="C27" s="14" t="s">
        <v>440</v>
      </c>
      <c r="D27" s="8"/>
      <c r="E27" s="8"/>
      <c r="F27" s="8"/>
      <c r="G27" s="12"/>
      <c r="H27" s="8"/>
      <c r="I27" s="21"/>
      <c r="J27" s="21"/>
      <c r="K27" s="21"/>
    </row>
    <row r="28" s="2" customFormat="1" ht="15" customHeight="1" spans="1:11">
      <c r="A28" s="13"/>
      <c r="B28" s="14" t="s">
        <v>71</v>
      </c>
      <c r="C28" s="14" t="s">
        <v>441</v>
      </c>
      <c r="D28" s="8"/>
      <c r="E28" s="8"/>
      <c r="F28" s="8"/>
      <c r="G28" s="12"/>
      <c r="H28" s="8"/>
      <c r="I28" s="21"/>
      <c r="J28" s="21"/>
      <c r="K28" s="21"/>
    </row>
    <row r="29" s="2" customFormat="1" ht="15" customHeight="1" spans="1:11">
      <c r="A29" s="13"/>
      <c r="B29" s="14"/>
      <c r="C29" s="14"/>
      <c r="D29" s="8"/>
      <c r="E29" s="8"/>
      <c r="F29" s="8"/>
      <c r="G29" s="12"/>
      <c r="H29" s="8"/>
      <c r="I29" s="21"/>
      <c r="J29" s="21"/>
      <c r="K29" s="21"/>
    </row>
    <row r="30" s="2" customFormat="1" ht="15" customHeight="1" spans="1:11">
      <c r="A30" s="13"/>
      <c r="B30" s="14"/>
      <c r="C30" s="14"/>
      <c r="D30" s="8"/>
      <c r="E30" s="8"/>
      <c r="F30" s="8"/>
      <c r="G30" s="12"/>
      <c r="H30" s="8"/>
      <c r="I30" s="21"/>
      <c r="J30" s="21"/>
      <c r="K30" s="21"/>
    </row>
    <row r="31" s="2" customFormat="1" ht="15" customHeight="1" spans="1:11">
      <c r="A31" s="13"/>
      <c r="B31" s="14"/>
      <c r="C31" s="14" t="s">
        <v>442</v>
      </c>
      <c r="D31" s="8"/>
      <c r="E31" s="8"/>
      <c r="F31" s="8"/>
      <c r="G31" s="12"/>
      <c r="H31" s="8"/>
      <c r="I31" s="21"/>
      <c r="J31" s="21"/>
      <c r="K31" s="21"/>
    </row>
    <row r="32" s="2" customFormat="1" ht="15" customHeight="1" spans="1:11">
      <c r="A32" s="13"/>
      <c r="B32" s="14"/>
      <c r="C32" s="14"/>
      <c r="D32" s="8"/>
      <c r="E32" s="8"/>
      <c r="F32" s="8"/>
      <c r="G32" s="12"/>
      <c r="H32" s="8"/>
      <c r="I32" s="21"/>
      <c r="J32" s="21"/>
      <c r="K32" s="21"/>
    </row>
    <row r="33" s="2" customFormat="1" ht="15" customHeight="1" spans="1:11">
      <c r="A33" s="13"/>
      <c r="B33" s="14"/>
      <c r="C33" s="14"/>
      <c r="D33" s="8"/>
      <c r="E33" s="8"/>
      <c r="F33" s="15"/>
      <c r="G33" s="12"/>
      <c r="H33" s="8"/>
      <c r="I33" s="21"/>
      <c r="J33" s="21"/>
      <c r="K33" s="21"/>
    </row>
    <row r="34" s="2" customFormat="1" ht="15" customHeight="1" spans="1:11">
      <c r="A34" s="13"/>
      <c r="B34" s="14"/>
      <c r="C34" s="14" t="s">
        <v>443</v>
      </c>
      <c r="D34" s="8"/>
      <c r="E34" s="8"/>
      <c r="F34" s="12"/>
      <c r="G34" s="12"/>
      <c r="H34" s="8"/>
      <c r="I34" s="21"/>
      <c r="J34" s="21"/>
      <c r="K34" s="21"/>
    </row>
    <row r="35" s="2" customFormat="1" ht="15" customHeight="1" spans="1:11">
      <c r="A35" s="13"/>
      <c r="B35" s="14"/>
      <c r="C35" s="14"/>
      <c r="D35" s="8"/>
      <c r="E35" s="8"/>
      <c r="F35" s="12"/>
      <c r="G35" s="12"/>
      <c r="H35" s="8"/>
      <c r="I35" s="21"/>
      <c r="J35" s="21"/>
      <c r="K35" s="21"/>
    </row>
    <row r="36" s="2" customFormat="1" ht="15" customHeight="1" spans="1:11">
      <c r="A36" s="13"/>
      <c r="B36" s="14"/>
      <c r="C36" s="14"/>
      <c r="D36" s="8"/>
      <c r="E36" s="8"/>
      <c r="F36" s="12"/>
      <c r="G36" s="12"/>
      <c r="H36" s="8"/>
      <c r="I36" s="21"/>
      <c r="J36" s="21"/>
      <c r="K36" s="21"/>
    </row>
    <row r="37" s="2" customFormat="1" ht="15" customHeight="1" spans="1:11">
      <c r="A37" s="13"/>
      <c r="B37" s="14"/>
      <c r="C37" s="14" t="s">
        <v>444</v>
      </c>
      <c r="D37" s="8"/>
      <c r="E37" s="8"/>
      <c r="F37" s="12"/>
      <c r="G37" s="12"/>
      <c r="H37" s="8"/>
      <c r="I37" s="21"/>
      <c r="J37" s="21"/>
      <c r="K37" s="21"/>
    </row>
    <row r="38" s="2" customFormat="1" ht="15" customHeight="1" spans="1:11">
      <c r="A38" s="13"/>
      <c r="B38" s="14"/>
      <c r="C38" s="14"/>
      <c r="D38" s="8"/>
      <c r="E38" s="8"/>
      <c r="F38" s="12"/>
      <c r="G38" s="12"/>
      <c r="H38" s="8"/>
      <c r="I38" s="21"/>
      <c r="J38" s="21"/>
      <c r="K38" s="21"/>
    </row>
    <row r="39" s="2" customFormat="1" ht="15" customHeight="1" spans="1:11">
      <c r="A39" s="13"/>
      <c r="B39" s="14"/>
      <c r="C39" s="14"/>
      <c r="D39" s="8"/>
      <c r="E39" s="8"/>
      <c r="F39" s="12"/>
      <c r="G39" s="12"/>
      <c r="H39" s="8"/>
      <c r="I39" s="21"/>
      <c r="J39" s="21"/>
      <c r="K39" s="21"/>
    </row>
    <row r="40" s="2" customFormat="1" ht="15" customHeight="1" spans="1:11">
      <c r="A40" s="13"/>
      <c r="B40" s="14"/>
      <c r="C40" s="14" t="s">
        <v>440</v>
      </c>
      <c r="D40" s="8"/>
      <c r="E40" s="8"/>
      <c r="F40" s="12"/>
      <c r="G40" s="12"/>
      <c r="H40" s="8"/>
      <c r="I40" s="21"/>
      <c r="J40" s="21"/>
      <c r="K40" s="21"/>
    </row>
    <row r="41" s="2" customFormat="1" ht="15" customHeight="1" spans="1:11">
      <c r="A41" s="13"/>
      <c r="B41" s="14" t="s">
        <v>445</v>
      </c>
      <c r="C41" s="14" t="s">
        <v>446</v>
      </c>
      <c r="D41" s="8"/>
      <c r="E41" s="8"/>
      <c r="F41" s="12"/>
      <c r="G41" s="12"/>
      <c r="H41" s="8"/>
      <c r="I41" s="21"/>
      <c r="J41" s="21"/>
      <c r="K41" s="21"/>
    </row>
    <row r="42" s="2" customFormat="1" ht="15" customHeight="1" spans="1:11">
      <c r="A42" s="13"/>
      <c r="B42" s="14"/>
      <c r="C42" s="14"/>
      <c r="D42" s="8"/>
      <c r="E42" s="8"/>
      <c r="F42" s="12"/>
      <c r="G42" s="12"/>
      <c r="H42" s="8"/>
      <c r="I42" s="21"/>
      <c r="J42" s="21"/>
      <c r="K42" s="21"/>
    </row>
    <row r="43" s="2" customFormat="1" ht="15" customHeight="1" spans="1:11">
      <c r="A43" s="13"/>
      <c r="B43" s="14"/>
      <c r="C43" s="14"/>
      <c r="D43" s="8"/>
      <c r="E43" s="8"/>
      <c r="F43" s="12"/>
      <c r="G43" s="12"/>
      <c r="H43" s="8"/>
      <c r="I43" s="21"/>
      <c r="J43" s="21"/>
      <c r="K43" s="21"/>
    </row>
    <row r="44" s="2" customFormat="1" ht="15" customHeight="1" spans="1:11">
      <c r="A44" s="13"/>
      <c r="B44" s="14"/>
      <c r="C44" s="14" t="s">
        <v>440</v>
      </c>
      <c r="D44" s="8"/>
      <c r="E44" s="8"/>
      <c r="F44" s="12"/>
      <c r="G44" s="12"/>
      <c r="H44" s="8"/>
      <c r="I44" s="21"/>
      <c r="J44" s="21"/>
      <c r="K44" s="21"/>
    </row>
    <row r="45" s="2" customFormat="1" ht="41.1" customHeight="1" spans="1:11">
      <c r="A45" s="16" t="s">
        <v>79</v>
      </c>
      <c r="B45" s="17"/>
      <c r="C45" s="18"/>
      <c r="D45" s="18"/>
      <c r="E45" s="18"/>
      <c r="F45" s="18"/>
      <c r="G45" s="18"/>
      <c r="H45" s="18"/>
      <c r="I45" s="18"/>
      <c r="J45" s="18"/>
      <c r="K45" s="22"/>
    </row>
    <row r="46" s="2" customFormat="1" ht="36" customHeight="1" spans="1:11">
      <c r="A46" s="16" t="s">
        <v>80</v>
      </c>
      <c r="B46" s="17" t="s">
        <v>428</v>
      </c>
      <c r="C46" s="18"/>
      <c r="D46" s="18"/>
      <c r="E46" s="18"/>
      <c r="F46" s="18"/>
      <c r="G46" s="18"/>
      <c r="H46" s="18"/>
      <c r="I46" s="18"/>
      <c r="J46" s="18"/>
      <c r="K46" s="22"/>
    </row>
    <row r="47" ht="33.95" customHeight="1" spans="1:11">
      <c r="A47" s="19" t="s">
        <v>82</v>
      </c>
      <c r="B47" s="20"/>
      <c r="C47" s="20"/>
      <c r="D47" s="20"/>
      <c r="E47" s="20"/>
      <c r="F47" s="20"/>
      <c r="G47" s="20"/>
      <c r="H47" s="20"/>
      <c r="I47" s="20"/>
      <c r="J47" s="20"/>
      <c r="K47" s="23"/>
    </row>
  </sheetData>
  <mergeCells count="76">
    <mergeCell ref="A2:K2"/>
    <mergeCell ref="A3:K3"/>
    <mergeCell ref="A4:C4"/>
    <mergeCell ref="D4:E4"/>
    <mergeCell ref="F4:G4"/>
    <mergeCell ref="H4:K4"/>
    <mergeCell ref="A5:C5"/>
    <mergeCell ref="D5:K5"/>
    <mergeCell ref="A6:C6"/>
    <mergeCell ref="D6:E6"/>
    <mergeCell ref="F6:G6"/>
    <mergeCell ref="H6:K6"/>
    <mergeCell ref="F7:G7"/>
    <mergeCell ref="H7:J7"/>
    <mergeCell ref="F8:G8"/>
    <mergeCell ref="H8:J8"/>
    <mergeCell ref="F9:G9"/>
    <mergeCell ref="H9:J9"/>
    <mergeCell ref="F10:G10"/>
    <mergeCell ref="H10:J10"/>
    <mergeCell ref="F11:G11"/>
    <mergeCell ref="H11:J11"/>
    <mergeCell ref="B12:E12"/>
    <mergeCell ref="F12:K12"/>
    <mergeCell ref="B13:E13"/>
    <mergeCell ref="F13:K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B45:K45"/>
    <mergeCell ref="B46:K46"/>
    <mergeCell ref="A47:K47"/>
    <mergeCell ref="A12:A13"/>
    <mergeCell ref="A14:A44"/>
    <mergeCell ref="B15:B27"/>
    <mergeCell ref="B28:B40"/>
    <mergeCell ref="B41:B44"/>
    <mergeCell ref="C15:C17"/>
    <mergeCell ref="C18:C20"/>
    <mergeCell ref="C21:C23"/>
    <mergeCell ref="C24:C26"/>
    <mergeCell ref="C28:C30"/>
    <mergeCell ref="C31:C33"/>
    <mergeCell ref="C34:C36"/>
    <mergeCell ref="C37:C39"/>
    <mergeCell ref="C41:C43"/>
    <mergeCell ref="K8:K11"/>
    <mergeCell ref="A7:C11"/>
  </mergeCells>
  <pageMargins left="0.75" right="0.75" top="1" bottom="1" header="0.5" footer="0.5"/>
  <pageSetup paperSize="9" scale="8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workbookViewId="0">
      <selection activeCell="A5" sqref="A5:C6"/>
    </sheetView>
  </sheetViews>
  <sheetFormatPr defaultColWidth="9" defaultRowHeight="15"/>
  <cols>
    <col min="1" max="1" width="9" style="200"/>
    <col min="2" max="2" width="11.25" style="200" customWidth="1"/>
    <col min="3" max="4" width="9" style="200"/>
    <col min="5" max="5" width="19.375" style="200" customWidth="1"/>
    <col min="6" max="6" width="9" style="200"/>
    <col min="7" max="7" width="9.375" style="200" customWidth="1"/>
    <col min="8" max="8" width="12.5" style="200" customWidth="1"/>
    <col min="9" max="16384" width="9" style="200"/>
  </cols>
  <sheetData>
    <row r="1" ht="14.25" spans="1:1">
      <c r="A1" s="4" t="s">
        <v>0</v>
      </c>
    </row>
    <row r="2" ht="20.25" spans="1:11">
      <c r="A2" s="201" t="s">
        <v>83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</row>
    <row r="3" spans="1:11">
      <c r="A3" s="202" t="s">
        <v>84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</row>
    <row r="4" ht="15.75" spans="1:11">
      <c r="A4" s="203" t="s">
        <v>85</v>
      </c>
      <c r="B4" s="203"/>
      <c r="C4" s="203"/>
      <c r="D4" s="203" t="s">
        <v>86</v>
      </c>
      <c r="E4" s="203"/>
      <c r="F4" s="204" t="s">
        <v>87</v>
      </c>
      <c r="G4" s="205"/>
      <c r="H4" s="204" t="s">
        <v>88</v>
      </c>
      <c r="I4" s="226"/>
      <c r="J4" s="226"/>
      <c r="K4" s="205"/>
    </row>
    <row r="5" ht="31.5" spans="1:11">
      <c r="A5" s="203" t="s">
        <v>89</v>
      </c>
      <c r="B5" s="203"/>
      <c r="C5" s="203"/>
      <c r="D5" s="204" t="s">
        <v>90</v>
      </c>
      <c r="E5" s="205"/>
      <c r="F5" s="204" t="s">
        <v>91</v>
      </c>
      <c r="G5" s="205"/>
      <c r="H5" s="203" t="s">
        <v>92</v>
      </c>
      <c r="I5" s="203"/>
      <c r="J5" s="203"/>
      <c r="K5" s="203" t="s">
        <v>93</v>
      </c>
    </row>
    <row r="6" ht="15.75" spans="1:11">
      <c r="A6" s="203"/>
      <c r="B6" s="203"/>
      <c r="C6" s="203"/>
      <c r="D6" s="204">
        <v>55017500</v>
      </c>
      <c r="E6" s="205"/>
      <c r="F6" s="204">
        <v>12252015.21</v>
      </c>
      <c r="G6" s="205"/>
      <c r="H6" s="206">
        <f>F6/D6</f>
        <v>0.222693056027628</v>
      </c>
      <c r="I6" s="206"/>
      <c r="J6" s="206"/>
      <c r="K6" s="203">
        <v>2.227</v>
      </c>
    </row>
    <row r="7" ht="15.75" spans="1:11">
      <c r="A7" s="203" t="s">
        <v>94</v>
      </c>
      <c r="B7" s="8" t="s">
        <v>13</v>
      </c>
      <c r="C7" s="203"/>
      <c r="D7" s="203"/>
      <c r="E7" s="203"/>
      <c r="F7" s="203" t="s">
        <v>95</v>
      </c>
      <c r="G7" s="203"/>
      <c r="H7" s="203"/>
      <c r="I7" s="203"/>
      <c r="J7" s="203"/>
      <c r="K7" s="203"/>
    </row>
    <row r="8" ht="74.1" customHeight="1" spans="1:11">
      <c r="A8" s="203"/>
      <c r="B8" s="207" t="s">
        <v>96</v>
      </c>
      <c r="C8" s="203"/>
      <c r="D8" s="203"/>
      <c r="E8" s="203"/>
      <c r="F8" s="208" t="s">
        <v>97</v>
      </c>
      <c r="G8" s="209"/>
      <c r="H8" s="209"/>
      <c r="I8" s="209"/>
      <c r="J8" s="209"/>
      <c r="K8" s="209"/>
    </row>
    <row r="9" ht="31.5" spans="1:11">
      <c r="A9" s="210" t="s">
        <v>98</v>
      </c>
      <c r="B9" s="211" t="s">
        <v>99</v>
      </c>
      <c r="C9" s="211" t="s">
        <v>100</v>
      </c>
      <c r="D9" s="211" t="s">
        <v>101</v>
      </c>
      <c r="E9" s="211"/>
      <c r="F9" s="211" t="s">
        <v>102</v>
      </c>
      <c r="G9" s="211" t="s">
        <v>103</v>
      </c>
      <c r="H9" s="211" t="s">
        <v>104</v>
      </c>
      <c r="I9" s="211" t="s">
        <v>105</v>
      </c>
      <c r="J9" s="211" t="s">
        <v>106</v>
      </c>
      <c r="K9" s="211" t="s">
        <v>107</v>
      </c>
    </row>
    <row r="10" ht="15.75" spans="1:11">
      <c r="A10" s="210"/>
      <c r="B10" s="212" t="s">
        <v>108</v>
      </c>
      <c r="C10" s="212"/>
      <c r="D10" s="212"/>
      <c r="E10" s="212"/>
      <c r="F10" s="212"/>
      <c r="G10" s="212"/>
      <c r="H10" s="212"/>
      <c r="I10" s="212"/>
      <c r="J10" s="212"/>
      <c r="K10" s="212"/>
    </row>
    <row r="11" ht="15.75" spans="1:11">
      <c r="A11" s="210"/>
      <c r="B11" s="213" t="s">
        <v>109</v>
      </c>
      <c r="C11" s="213" t="s">
        <v>110</v>
      </c>
      <c r="D11" s="214" t="s">
        <v>111</v>
      </c>
      <c r="E11" s="214"/>
      <c r="F11" s="215">
        <v>1</v>
      </c>
      <c r="G11" s="215">
        <v>1</v>
      </c>
      <c r="H11" s="214"/>
      <c r="I11" s="227">
        <v>1</v>
      </c>
      <c r="J11" s="227">
        <v>2</v>
      </c>
      <c r="K11" s="227">
        <f>J11*I11</f>
        <v>2</v>
      </c>
    </row>
    <row r="12" ht="15.75" spans="1:11">
      <c r="A12" s="210"/>
      <c r="B12" s="216"/>
      <c r="C12" s="216"/>
      <c r="D12" s="207" t="s">
        <v>112</v>
      </c>
      <c r="E12" s="203"/>
      <c r="F12" s="215">
        <v>0</v>
      </c>
      <c r="G12" s="215">
        <v>0</v>
      </c>
      <c r="H12" s="203"/>
      <c r="I12" s="228">
        <v>1</v>
      </c>
      <c r="J12" s="228">
        <v>2</v>
      </c>
      <c r="K12" s="227">
        <f t="shared" ref="K12:K32" si="0">J12*I12</f>
        <v>2</v>
      </c>
    </row>
    <row r="13" ht="15.75" spans="1:11">
      <c r="A13" s="210"/>
      <c r="B13" s="216"/>
      <c r="C13" s="216"/>
      <c r="D13" s="203" t="s">
        <v>113</v>
      </c>
      <c r="E13" s="203"/>
      <c r="F13" s="215">
        <v>1</v>
      </c>
      <c r="G13" s="215">
        <v>1</v>
      </c>
      <c r="H13" s="203"/>
      <c r="I13" s="228">
        <v>1</v>
      </c>
      <c r="J13" s="228">
        <v>1</v>
      </c>
      <c r="K13" s="227">
        <f t="shared" si="0"/>
        <v>1</v>
      </c>
    </row>
    <row r="14" ht="36" spans="1:11">
      <c r="A14" s="217"/>
      <c r="B14" s="216" t="s">
        <v>114</v>
      </c>
      <c r="C14" s="216" t="s">
        <v>115</v>
      </c>
      <c r="D14" s="203" t="s">
        <v>116</v>
      </c>
      <c r="E14" s="203"/>
      <c r="F14" s="215">
        <v>1</v>
      </c>
      <c r="G14" s="206">
        <v>0.2246</v>
      </c>
      <c r="H14" s="218" t="s">
        <v>117</v>
      </c>
      <c r="I14" s="228">
        <v>0.2246</v>
      </c>
      <c r="J14" s="228">
        <v>2</v>
      </c>
      <c r="K14" s="227">
        <f t="shared" si="0"/>
        <v>0.4492</v>
      </c>
    </row>
    <row r="15" ht="15.75" spans="1:11">
      <c r="A15" s="217"/>
      <c r="B15" s="216"/>
      <c r="C15" s="216"/>
      <c r="D15" s="203" t="s">
        <v>118</v>
      </c>
      <c r="E15" s="203"/>
      <c r="F15" s="215">
        <v>0.08</v>
      </c>
      <c r="G15" s="203">
        <v>7452980</v>
      </c>
      <c r="H15" s="203"/>
      <c r="I15" s="228">
        <v>1</v>
      </c>
      <c r="J15" s="228">
        <v>2</v>
      </c>
      <c r="K15" s="227">
        <f t="shared" si="0"/>
        <v>2</v>
      </c>
    </row>
    <row r="16" ht="15.75" spans="1:11">
      <c r="A16" s="217"/>
      <c r="B16" s="216"/>
      <c r="C16" s="216"/>
      <c r="D16" s="203" t="s">
        <v>119</v>
      </c>
      <c r="E16" s="203"/>
      <c r="F16" s="215">
        <v>1</v>
      </c>
      <c r="G16" s="215">
        <v>1</v>
      </c>
      <c r="H16" s="203"/>
      <c r="I16" s="228">
        <v>1</v>
      </c>
      <c r="J16" s="228">
        <v>2</v>
      </c>
      <c r="K16" s="227">
        <f t="shared" si="0"/>
        <v>2</v>
      </c>
    </row>
    <row r="17" ht="15.75" spans="1:11">
      <c r="A17" s="217"/>
      <c r="B17" s="216"/>
      <c r="C17" s="216"/>
      <c r="D17" s="203" t="s">
        <v>120</v>
      </c>
      <c r="E17" s="203"/>
      <c r="F17" s="215">
        <v>1</v>
      </c>
      <c r="G17" s="215">
        <v>1</v>
      </c>
      <c r="H17" s="203"/>
      <c r="I17" s="228">
        <v>1</v>
      </c>
      <c r="J17" s="228">
        <v>2</v>
      </c>
      <c r="K17" s="227">
        <f t="shared" si="0"/>
        <v>2</v>
      </c>
    </row>
    <row r="18" ht="15.75" spans="1:11">
      <c r="A18" s="217"/>
      <c r="B18" s="216"/>
      <c r="C18" s="216"/>
      <c r="D18" s="207" t="s">
        <v>121</v>
      </c>
      <c r="E18" s="203"/>
      <c r="F18" s="215">
        <v>1</v>
      </c>
      <c r="G18" s="215">
        <v>1</v>
      </c>
      <c r="H18" s="203"/>
      <c r="I18" s="228">
        <v>1</v>
      </c>
      <c r="J18" s="228">
        <v>2</v>
      </c>
      <c r="K18" s="227">
        <f t="shared" si="0"/>
        <v>2</v>
      </c>
    </row>
    <row r="19" ht="15.75" spans="1:11">
      <c r="A19" s="217"/>
      <c r="B19" s="216"/>
      <c r="C19" s="216"/>
      <c r="D19" s="203" t="s">
        <v>122</v>
      </c>
      <c r="E19" s="203"/>
      <c r="F19" s="215">
        <v>1</v>
      </c>
      <c r="G19" s="215">
        <v>1</v>
      </c>
      <c r="H19" s="203"/>
      <c r="I19" s="228">
        <v>1</v>
      </c>
      <c r="J19" s="228">
        <v>2</v>
      </c>
      <c r="K19" s="227">
        <f t="shared" si="0"/>
        <v>2</v>
      </c>
    </row>
    <row r="20" ht="15.75" spans="1:11">
      <c r="A20" s="217"/>
      <c r="B20" s="216"/>
      <c r="C20" s="216" t="s">
        <v>123</v>
      </c>
      <c r="D20" s="203" t="s">
        <v>124</v>
      </c>
      <c r="E20" s="203"/>
      <c r="F20" s="203"/>
      <c r="G20" s="203"/>
      <c r="H20" s="203"/>
      <c r="I20" s="228">
        <v>1</v>
      </c>
      <c r="J20" s="228">
        <v>3</v>
      </c>
      <c r="K20" s="227">
        <f t="shared" si="0"/>
        <v>3</v>
      </c>
    </row>
    <row r="21" ht="15.75" spans="1:11">
      <c r="A21" s="217"/>
      <c r="B21" s="216"/>
      <c r="C21" s="216"/>
      <c r="D21" s="203" t="s">
        <v>125</v>
      </c>
      <c r="E21" s="203"/>
      <c r="F21" s="203"/>
      <c r="G21" s="203"/>
      <c r="H21" s="203"/>
      <c r="I21" s="228">
        <v>1</v>
      </c>
      <c r="J21" s="228">
        <v>5</v>
      </c>
      <c r="K21" s="227">
        <f t="shared" si="0"/>
        <v>5</v>
      </c>
    </row>
    <row r="22" ht="15.75" spans="1:11">
      <c r="A22" s="217"/>
      <c r="B22" s="216"/>
      <c r="C22" s="216"/>
      <c r="D22" s="203" t="s">
        <v>126</v>
      </c>
      <c r="E22" s="203"/>
      <c r="F22" s="203"/>
      <c r="G22" s="203"/>
      <c r="H22" s="203"/>
      <c r="I22" s="228">
        <v>1</v>
      </c>
      <c r="J22" s="228">
        <v>1</v>
      </c>
      <c r="K22" s="227">
        <f t="shared" si="0"/>
        <v>1</v>
      </c>
    </row>
    <row r="23" ht="15.75" spans="1:11">
      <c r="A23" s="217"/>
      <c r="B23" s="216"/>
      <c r="C23" s="216" t="s">
        <v>127</v>
      </c>
      <c r="D23" s="203" t="s">
        <v>128</v>
      </c>
      <c r="E23" s="203"/>
      <c r="F23" s="203"/>
      <c r="G23" s="203"/>
      <c r="H23" s="203"/>
      <c r="I23" s="228">
        <v>1</v>
      </c>
      <c r="J23" s="228">
        <v>2</v>
      </c>
      <c r="K23" s="227">
        <f t="shared" si="0"/>
        <v>2</v>
      </c>
    </row>
    <row r="24" ht="15.75" spans="1:11">
      <c r="A24" s="217"/>
      <c r="B24" s="216"/>
      <c r="C24" s="216"/>
      <c r="D24" s="203" t="s">
        <v>129</v>
      </c>
      <c r="E24" s="203"/>
      <c r="F24" s="215">
        <v>1</v>
      </c>
      <c r="G24" s="215">
        <v>1</v>
      </c>
      <c r="H24" s="203"/>
      <c r="I24" s="228">
        <v>1</v>
      </c>
      <c r="J24" s="228">
        <v>2</v>
      </c>
      <c r="K24" s="227">
        <f t="shared" si="0"/>
        <v>2</v>
      </c>
    </row>
    <row r="25" ht="15.75" spans="1:11">
      <c r="A25" s="217"/>
      <c r="B25" s="212" t="s">
        <v>130</v>
      </c>
      <c r="C25" s="212"/>
      <c r="D25" s="212"/>
      <c r="E25" s="212"/>
      <c r="F25" s="212"/>
      <c r="G25" s="212"/>
      <c r="H25" s="212"/>
      <c r="I25" s="212"/>
      <c r="J25" s="212"/>
      <c r="K25" s="212"/>
    </row>
    <row r="26" ht="32.1" customHeight="1" spans="1:11">
      <c r="A26" s="210"/>
      <c r="B26" s="219" t="s">
        <v>131</v>
      </c>
      <c r="C26" s="219" t="s">
        <v>132</v>
      </c>
      <c r="D26" s="55" t="s">
        <v>133</v>
      </c>
      <c r="E26" s="214"/>
      <c r="F26" s="214" t="s">
        <v>134</v>
      </c>
      <c r="G26" s="214" t="s">
        <v>135</v>
      </c>
      <c r="H26" s="214"/>
      <c r="I26" s="227">
        <v>1</v>
      </c>
      <c r="J26" s="227">
        <v>10</v>
      </c>
      <c r="K26" s="227">
        <f t="shared" si="0"/>
        <v>10</v>
      </c>
    </row>
    <row r="27" ht="30" customHeight="1" spans="1:11">
      <c r="A27" s="210"/>
      <c r="B27" s="219"/>
      <c r="C27" s="219"/>
      <c r="D27" s="8" t="s">
        <v>136</v>
      </c>
      <c r="E27" s="203"/>
      <c r="F27" s="203" t="s">
        <v>137</v>
      </c>
      <c r="G27" s="203" t="s">
        <v>138</v>
      </c>
      <c r="H27" s="203"/>
      <c r="I27" s="228">
        <v>1</v>
      </c>
      <c r="J27" s="228">
        <v>10</v>
      </c>
      <c r="K27" s="227">
        <f t="shared" si="0"/>
        <v>10</v>
      </c>
    </row>
    <row r="28" ht="33" customHeight="1" spans="1:11">
      <c r="A28" s="210"/>
      <c r="B28" s="219"/>
      <c r="C28" s="219"/>
      <c r="D28" s="8" t="s">
        <v>139</v>
      </c>
      <c r="E28" s="203"/>
      <c r="F28" s="203" t="s">
        <v>140</v>
      </c>
      <c r="G28" s="203" t="s">
        <v>141</v>
      </c>
      <c r="H28" s="203"/>
      <c r="I28" s="228">
        <v>1</v>
      </c>
      <c r="J28" s="228">
        <v>10</v>
      </c>
      <c r="K28" s="227">
        <f t="shared" si="0"/>
        <v>10</v>
      </c>
    </row>
    <row r="29" ht="31.15" customHeight="1" spans="1:11">
      <c r="A29" s="210"/>
      <c r="B29" s="219"/>
      <c r="C29" s="219"/>
      <c r="D29" s="8" t="s">
        <v>142</v>
      </c>
      <c r="E29" s="203"/>
      <c r="F29" s="203" t="s">
        <v>143</v>
      </c>
      <c r="G29" s="203" t="s">
        <v>144</v>
      </c>
      <c r="H29" s="203"/>
      <c r="I29" s="228">
        <v>1</v>
      </c>
      <c r="J29" s="228">
        <v>10</v>
      </c>
      <c r="K29" s="227">
        <f t="shared" si="0"/>
        <v>10</v>
      </c>
    </row>
    <row r="30" ht="32.45" customHeight="1" spans="1:11">
      <c r="A30" s="210"/>
      <c r="B30" s="220" t="s">
        <v>145</v>
      </c>
      <c r="C30" s="216" t="s">
        <v>146</v>
      </c>
      <c r="D30" s="204"/>
      <c r="E30" s="205"/>
      <c r="F30" s="203"/>
      <c r="G30" s="203"/>
      <c r="H30" s="203"/>
      <c r="I30" s="228"/>
      <c r="J30" s="228"/>
      <c r="K30" s="227"/>
    </row>
    <row r="31" ht="15.75" spans="1:11">
      <c r="A31" s="210"/>
      <c r="B31" s="219"/>
      <c r="C31" s="216" t="s">
        <v>147</v>
      </c>
      <c r="D31" s="8" t="s">
        <v>148</v>
      </c>
      <c r="E31" s="203"/>
      <c r="F31" s="203" t="s">
        <v>149</v>
      </c>
      <c r="G31" s="203" t="s">
        <v>150</v>
      </c>
      <c r="H31" s="203"/>
      <c r="I31" s="228">
        <v>1</v>
      </c>
      <c r="J31" s="228">
        <v>10</v>
      </c>
      <c r="K31" s="227">
        <f t="shared" si="0"/>
        <v>10</v>
      </c>
    </row>
    <row r="32" ht="31.5" spans="1:11">
      <c r="A32" s="210"/>
      <c r="B32" s="213"/>
      <c r="C32" s="216" t="s">
        <v>151</v>
      </c>
      <c r="D32" s="8" t="s">
        <v>152</v>
      </c>
      <c r="E32" s="203"/>
      <c r="F32" s="215">
        <v>0.9</v>
      </c>
      <c r="G32" s="215">
        <v>0.9</v>
      </c>
      <c r="H32" s="203"/>
      <c r="I32" s="228">
        <v>1</v>
      </c>
      <c r="J32" s="228">
        <v>10</v>
      </c>
      <c r="K32" s="227">
        <f t="shared" si="0"/>
        <v>10</v>
      </c>
    </row>
    <row r="33" ht="15.75" spans="1:11">
      <c r="A33" s="221" t="s">
        <v>153</v>
      </c>
      <c r="B33" s="222">
        <f>SUM(K11:K24,K26:K29,K31:K32,K6)</f>
        <v>90.6762</v>
      </c>
      <c r="C33" s="223"/>
      <c r="D33" s="223"/>
      <c r="E33" s="223"/>
      <c r="F33" s="223"/>
      <c r="G33" s="223"/>
      <c r="H33" s="223"/>
      <c r="I33" s="223"/>
      <c r="J33" s="223"/>
      <c r="K33" s="229"/>
    </row>
    <row r="34" ht="15.75" spans="1:11">
      <c r="A34" s="221" t="s">
        <v>154</v>
      </c>
      <c r="B34" s="222" t="s">
        <v>155</v>
      </c>
      <c r="C34" s="223"/>
      <c r="D34" s="223"/>
      <c r="E34" s="223"/>
      <c r="F34" s="223"/>
      <c r="G34" s="223"/>
      <c r="H34" s="223"/>
      <c r="I34" s="223"/>
      <c r="J34" s="223"/>
      <c r="K34" s="229"/>
    </row>
    <row r="35" ht="17.1" customHeight="1" spans="1:11">
      <c r="A35" s="224" t="s">
        <v>156</v>
      </c>
      <c r="B35" s="225"/>
      <c r="C35" s="225"/>
      <c r="D35" s="225"/>
      <c r="E35" s="225"/>
      <c r="F35" s="225"/>
      <c r="G35" s="225"/>
      <c r="H35" s="225"/>
      <c r="I35" s="225"/>
      <c r="J35" s="225"/>
      <c r="K35" s="230"/>
    </row>
  </sheetData>
  <mergeCells count="55">
    <mergeCell ref="A2:K2"/>
    <mergeCell ref="A3:K3"/>
    <mergeCell ref="A4:C4"/>
    <mergeCell ref="D4:E4"/>
    <mergeCell ref="F4:G4"/>
    <mergeCell ref="H4:K4"/>
    <mergeCell ref="D5:E5"/>
    <mergeCell ref="F5:G5"/>
    <mergeCell ref="H5:J5"/>
    <mergeCell ref="D6:E6"/>
    <mergeCell ref="F6:G6"/>
    <mergeCell ref="H6:J6"/>
    <mergeCell ref="B7:E7"/>
    <mergeCell ref="F7:K7"/>
    <mergeCell ref="B8:E8"/>
    <mergeCell ref="F8:K8"/>
    <mergeCell ref="D9:E9"/>
    <mergeCell ref="B10:K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K25"/>
    <mergeCell ref="D26:E26"/>
    <mergeCell ref="D27:E27"/>
    <mergeCell ref="D28:E28"/>
    <mergeCell ref="D29:E29"/>
    <mergeCell ref="D30:E30"/>
    <mergeCell ref="D31:E31"/>
    <mergeCell ref="D32:E32"/>
    <mergeCell ref="B33:K33"/>
    <mergeCell ref="B34:K34"/>
    <mergeCell ref="A35:K35"/>
    <mergeCell ref="A7:A8"/>
    <mergeCell ref="A9:A32"/>
    <mergeCell ref="B11:B13"/>
    <mergeCell ref="B14:B24"/>
    <mergeCell ref="B26:B29"/>
    <mergeCell ref="B30:B32"/>
    <mergeCell ref="C11:C13"/>
    <mergeCell ref="C14:C19"/>
    <mergeCell ref="C20:C22"/>
    <mergeCell ref="C23:C24"/>
    <mergeCell ref="C26:C29"/>
    <mergeCell ref="A5:C6"/>
  </mergeCells>
  <pageMargins left="0.7" right="0.7" top="0.75" bottom="0.75" header="0.3" footer="0.3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workbookViewId="0">
      <selection activeCell="F32" sqref="F32"/>
    </sheetView>
  </sheetViews>
  <sheetFormatPr defaultColWidth="9" defaultRowHeight="14.25"/>
  <cols>
    <col min="1" max="1" width="5" style="3" customWidth="1"/>
    <col min="2" max="2" width="7.125" style="3" customWidth="1"/>
    <col min="3" max="3" width="9.125" style="3" customWidth="1"/>
    <col min="4" max="4" width="16.5" style="3" customWidth="1"/>
    <col min="5" max="5" width="13.625" style="3" customWidth="1"/>
    <col min="6" max="7" width="11.75" style="3" customWidth="1"/>
    <col min="8" max="8" width="10.875" style="3" customWidth="1"/>
    <col min="9" max="10" width="7" style="3" customWidth="1"/>
    <col min="11" max="11" width="7.875" style="3" customWidth="1"/>
    <col min="12" max="16384" width="9" style="3"/>
  </cols>
  <sheetData>
    <row r="1" s="1" customFormat="1" spans="1:4">
      <c r="A1" s="4" t="s">
        <v>0</v>
      </c>
      <c r="B1" s="5"/>
      <c r="C1" s="5"/>
      <c r="D1" s="5"/>
    </row>
    <row r="2" ht="30.9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5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33.95" customHeight="1" spans="1:11">
      <c r="A4" s="8" t="s">
        <v>3</v>
      </c>
      <c r="B4" s="8"/>
      <c r="C4" s="8"/>
      <c r="D4" s="8" t="s">
        <v>157</v>
      </c>
      <c r="E4" s="8"/>
      <c r="F4" s="9" t="s">
        <v>5</v>
      </c>
      <c r="G4" s="10"/>
      <c r="H4" s="9" t="s">
        <v>158</v>
      </c>
      <c r="I4" s="11"/>
      <c r="J4" s="11"/>
      <c r="K4" s="10"/>
    </row>
    <row r="5" s="2" customFormat="1" ht="33.95" customHeight="1" spans="1:11">
      <c r="A5" s="8" t="s">
        <v>7</v>
      </c>
      <c r="B5" s="8"/>
      <c r="C5" s="8"/>
      <c r="D5" s="9" t="s">
        <v>8</v>
      </c>
      <c r="E5" s="10"/>
      <c r="F5" s="9" t="s">
        <v>9</v>
      </c>
      <c r="G5" s="10"/>
      <c r="H5" s="8" t="s">
        <v>10</v>
      </c>
      <c r="I5" s="8"/>
      <c r="J5" s="8"/>
      <c r="K5" s="8" t="s">
        <v>11</v>
      </c>
    </row>
    <row r="6" s="2" customFormat="1" ht="33" customHeight="1" spans="1:11">
      <c r="A6" s="8"/>
      <c r="B6" s="8"/>
      <c r="C6" s="8"/>
      <c r="D6" s="9">
        <v>154536.9159</v>
      </c>
      <c r="E6" s="10"/>
      <c r="F6" s="9">
        <v>132736.8178312</v>
      </c>
      <c r="G6" s="10"/>
      <c r="H6" s="24">
        <v>0.86650933627604</v>
      </c>
      <c r="I6" s="8"/>
      <c r="J6" s="8"/>
      <c r="K6" s="8">
        <v>10</v>
      </c>
    </row>
    <row r="7" s="2" customFormat="1" ht="21" customHeight="1" spans="1:11">
      <c r="A7" s="8" t="s">
        <v>12</v>
      </c>
      <c r="B7" s="8" t="s">
        <v>13</v>
      </c>
      <c r="C7" s="8"/>
      <c r="D7" s="8"/>
      <c r="E7" s="8"/>
      <c r="F7" s="8" t="s">
        <v>14</v>
      </c>
      <c r="G7" s="8"/>
      <c r="H7" s="8"/>
      <c r="I7" s="8"/>
      <c r="J7" s="8"/>
      <c r="K7" s="8"/>
    </row>
    <row r="8" s="2" customFormat="1" ht="162.95" customHeight="1" spans="1:11">
      <c r="A8" s="8"/>
      <c r="B8" s="197" t="s">
        <v>159</v>
      </c>
      <c r="C8" s="197"/>
      <c r="D8" s="197"/>
      <c r="E8" s="197"/>
      <c r="F8" s="197" t="s">
        <v>160</v>
      </c>
      <c r="G8" s="197"/>
      <c r="H8" s="197"/>
      <c r="I8" s="197"/>
      <c r="J8" s="197"/>
      <c r="K8" s="197"/>
    </row>
    <row r="9" s="2" customFormat="1" ht="72.95" customHeight="1" spans="1:11">
      <c r="A9" s="13" t="s">
        <v>16</v>
      </c>
      <c r="B9" s="52" t="s">
        <v>17</v>
      </c>
      <c r="C9" s="52" t="s">
        <v>18</v>
      </c>
      <c r="D9" s="52" t="s">
        <v>19</v>
      </c>
      <c r="E9" s="52"/>
      <c r="F9" s="52" t="s">
        <v>20</v>
      </c>
      <c r="G9" s="52" t="s">
        <v>21</v>
      </c>
      <c r="H9" s="52" t="s">
        <v>22</v>
      </c>
      <c r="I9" s="52" t="s">
        <v>23</v>
      </c>
      <c r="J9" s="52" t="s">
        <v>24</v>
      </c>
      <c r="K9" s="52" t="s">
        <v>25</v>
      </c>
    </row>
    <row r="10" s="2" customFormat="1" ht="21" customHeight="1" spans="1:11">
      <c r="A10" s="13"/>
      <c r="B10" s="53" t="s">
        <v>26</v>
      </c>
      <c r="C10" s="53"/>
      <c r="D10" s="53"/>
      <c r="E10" s="53"/>
      <c r="F10" s="53"/>
      <c r="G10" s="53"/>
      <c r="H10" s="53"/>
      <c r="I10" s="53"/>
      <c r="J10" s="53"/>
      <c r="K10" s="53"/>
    </row>
    <row r="11" s="2" customFormat="1" ht="24" customHeight="1" spans="1:11">
      <c r="A11" s="13"/>
      <c r="B11" s="54" t="s">
        <v>27</v>
      </c>
      <c r="C11" s="54" t="s">
        <v>28</v>
      </c>
      <c r="D11" s="55" t="s">
        <v>29</v>
      </c>
      <c r="E11" s="55"/>
      <c r="F11" s="94">
        <v>1</v>
      </c>
      <c r="G11" s="94">
        <v>1</v>
      </c>
      <c r="H11" s="55"/>
      <c r="I11" s="65">
        <v>2</v>
      </c>
      <c r="J11" s="21"/>
      <c r="K11" s="64">
        <v>2</v>
      </c>
    </row>
    <row r="12" s="2" customFormat="1" ht="24" customHeight="1" spans="1:12">
      <c r="A12" s="13"/>
      <c r="B12" s="14"/>
      <c r="C12" s="14"/>
      <c r="D12" s="8" t="s">
        <v>32</v>
      </c>
      <c r="E12" s="8"/>
      <c r="F12" s="8">
        <v>0</v>
      </c>
      <c r="G12" s="8">
        <v>0</v>
      </c>
      <c r="H12" s="8"/>
      <c r="I12" s="65">
        <v>2</v>
      </c>
      <c r="J12" s="21"/>
      <c r="K12" s="64">
        <v>2</v>
      </c>
      <c r="L12" s="198"/>
    </row>
    <row r="13" s="2" customFormat="1" ht="24" customHeight="1" spans="1:11">
      <c r="A13" s="13"/>
      <c r="B13" s="14"/>
      <c r="C13" s="14"/>
      <c r="D13" s="8" t="s">
        <v>36</v>
      </c>
      <c r="E13" s="8"/>
      <c r="F13" s="8" t="s">
        <v>161</v>
      </c>
      <c r="G13" s="8" t="s">
        <v>161</v>
      </c>
      <c r="H13" s="8"/>
      <c r="I13" s="65">
        <v>1</v>
      </c>
      <c r="J13" s="21"/>
      <c r="K13" s="64">
        <v>1</v>
      </c>
    </row>
    <row r="14" s="2" customFormat="1" ht="24" customHeight="1" spans="1:11">
      <c r="A14" s="57"/>
      <c r="B14" s="14" t="s">
        <v>38</v>
      </c>
      <c r="C14" s="14" t="s">
        <v>39</v>
      </c>
      <c r="D14" s="8" t="s">
        <v>40</v>
      </c>
      <c r="E14" s="8"/>
      <c r="F14" s="24">
        <v>1</v>
      </c>
      <c r="G14" s="24">
        <v>1</v>
      </c>
      <c r="H14" s="8"/>
      <c r="I14" s="65">
        <v>2</v>
      </c>
      <c r="J14" s="21"/>
      <c r="K14" s="64">
        <v>2</v>
      </c>
    </row>
    <row r="15" s="2" customFormat="1" ht="24" customHeight="1" spans="1:11">
      <c r="A15" s="57"/>
      <c r="B15" s="14"/>
      <c r="C15" s="14"/>
      <c r="D15" s="8" t="s">
        <v>42</v>
      </c>
      <c r="E15" s="8"/>
      <c r="F15" s="8">
        <v>0</v>
      </c>
      <c r="G15" s="8">
        <v>0</v>
      </c>
      <c r="H15" s="8"/>
      <c r="I15" s="65">
        <v>2</v>
      </c>
      <c r="J15" s="21"/>
      <c r="K15" s="64">
        <v>2</v>
      </c>
    </row>
    <row r="16" s="2" customFormat="1" ht="24" customHeight="1" spans="1:11">
      <c r="A16" s="57"/>
      <c r="B16" s="14"/>
      <c r="C16" s="14"/>
      <c r="D16" s="8" t="s">
        <v>44</v>
      </c>
      <c r="E16" s="8"/>
      <c r="F16" s="8">
        <v>0</v>
      </c>
      <c r="G16" s="8">
        <v>0</v>
      </c>
      <c r="H16" s="8"/>
      <c r="I16" s="65">
        <v>2</v>
      </c>
      <c r="J16" s="21"/>
      <c r="K16" s="64">
        <v>2</v>
      </c>
    </row>
    <row r="17" s="2" customFormat="1" ht="24" customHeight="1" spans="1:11">
      <c r="A17" s="57"/>
      <c r="B17" s="14"/>
      <c r="C17" s="14"/>
      <c r="D17" s="8" t="s">
        <v>46</v>
      </c>
      <c r="E17" s="8"/>
      <c r="F17" s="24">
        <v>1</v>
      </c>
      <c r="G17" s="24">
        <v>0.65</v>
      </c>
      <c r="H17" s="8"/>
      <c r="I17" s="65">
        <v>2</v>
      </c>
      <c r="J17" s="21"/>
      <c r="K17" s="64">
        <v>2</v>
      </c>
    </row>
    <row r="18" s="2" customFormat="1" ht="24" customHeight="1" spans="1:11">
      <c r="A18" s="57"/>
      <c r="B18" s="14"/>
      <c r="C18" s="14"/>
      <c r="D18" s="8" t="s">
        <v>47</v>
      </c>
      <c r="E18" s="8"/>
      <c r="F18" s="24">
        <v>1</v>
      </c>
      <c r="G18" s="24">
        <v>0.65</v>
      </c>
      <c r="H18" s="8"/>
      <c r="I18" s="65">
        <v>2</v>
      </c>
      <c r="J18" s="21"/>
      <c r="K18" s="64">
        <v>2</v>
      </c>
    </row>
    <row r="19" s="2" customFormat="1" ht="24" customHeight="1" spans="1:13">
      <c r="A19" s="57"/>
      <c r="B19" s="14"/>
      <c r="C19" s="14"/>
      <c r="D19" s="8" t="s">
        <v>48</v>
      </c>
      <c r="E19" s="8"/>
      <c r="F19" s="24">
        <v>1</v>
      </c>
      <c r="G19" s="24">
        <v>1</v>
      </c>
      <c r="H19" s="8"/>
      <c r="I19" s="65">
        <v>2</v>
      </c>
      <c r="J19" s="21"/>
      <c r="K19" s="64">
        <v>2</v>
      </c>
      <c r="M19" s="199"/>
    </row>
    <row r="20" s="2" customFormat="1" ht="24" customHeight="1" spans="1:11">
      <c r="A20" s="57"/>
      <c r="B20" s="14"/>
      <c r="C20" s="14" t="s">
        <v>50</v>
      </c>
      <c r="D20" s="8" t="s">
        <v>51</v>
      </c>
      <c r="E20" s="8"/>
      <c r="F20" s="8" t="s">
        <v>52</v>
      </c>
      <c r="G20" s="8" t="s">
        <v>52</v>
      </c>
      <c r="H20" s="8"/>
      <c r="I20" s="64">
        <v>3</v>
      </c>
      <c r="J20" s="21"/>
      <c r="K20" s="64">
        <v>3</v>
      </c>
    </row>
    <row r="21" s="2" customFormat="1" ht="24" customHeight="1" spans="1:11">
      <c r="A21" s="57"/>
      <c r="B21" s="14"/>
      <c r="C21" s="14"/>
      <c r="D21" s="8" t="s">
        <v>53</v>
      </c>
      <c r="E21" s="8"/>
      <c r="F21" s="8" t="s">
        <v>54</v>
      </c>
      <c r="G21" s="8" t="s">
        <v>54</v>
      </c>
      <c r="H21" s="8"/>
      <c r="I21" s="64">
        <v>5</v>
      </c>
      <c r="J21" s="21"/>
      <c r="K21" s="64">
        <v>5</v>
      </c>
    </row>
    <row r="22" s="2" customFormat="1" ht="24" customHeight="1" spans="1:11">
      <c r="A22" s="57"/>
      <c r="B22" s="14"/>
      <c r="C22" s="14"/>
      <c r="D22" s="8" t="s">
        <v>55</v>
      </c>
      <c r="E22" s="8"/>
      <c r="F22" s="8" t="s">
        <v>56</v>
      </c>
      <c r="G22" s="8" t="s">
        <v>56</v>
      </c>
      <c r="H22" s="8"/>
      <c r="I22" s="64">
        <v>1</v>
      </c>
      <c r="J22" s="21"/>
      <c r="K22" s="64">
        <v>1</v>
      </c>
    </row>
    <row r="23" s="2" customFormat="1" ht="24" customHeight="1" spans="1:11">
      <c r="A23" s="57"/>
      <c r="B23" s="14"/>
      <c r="C23" s="14" t="s">
        <v>57</v>
      </c>
      <c r="D23" s="8" t="s">
        <v>58</v>
      </c>
      <c r="E23" s="8"/>
      <c r="F23" s="8" t="s">
        <v>59</v>
      </c>
      <c r="G23" s="8" t="s">
        <v>59</v>
      </c>
      <c r="H23" s="8"/>
      <c r="I23" s="64">
        <v>2</v>
      </c>
      <c r="J23" s="21"/>
      <c r="K23" s="64">
        <v>2</v>
      </c>
    </row>
    <row r="24" s="2" customFormat="1" ht="24" customHeight="1" spans="1:11">
      <c r="A24" s="57"/>
      <c r="B24" s="14"/>
      <c r="C24" s="14"/>
      <c r="D24" s="8" t="s">
        <v>60</v>
      </c>
      <c r="E24" s="8"/>
      <c r="F24" s="24">
        <v>1</v>
      </c>
      <c r="G24" s="24">
        <v>1</v>
      </c>
      <c r="H24" s="8"/>
      <c r="I24" s="64">
        <v>2</v>
      </c>
      <c r="J24" s="21"/>
      <c r="K24" s="64">
        <v>2</v>
      </c>
    </row>
    <row r="25" s="2" customFormat="1" ht="24" customHeight="1" spans="1:11">
      <c r="A25" s="57"/>
      <c r="B25" s="53" t="s">
        <v>62</v>
      </c>
      <c r="C25" s="53"/>
      <c r="D25" s="53"/>
      <c r="E25" s="53"/>
      <c r="F25" s="53"/>
      <c r="G25" s="53"/>
      <c r="H25" s="53"/>
      <c r="I25" s="53"/>
      <c r="J25" s="53"/>
      <c r="K25" s="53"/>
    </row>
    <row r="26" s="2" customFormat="1" ht="33" customHeight="1" spans="1:11">
      <c r="A26" s="13"/>
      <c r="B26" s="58" t="s">
        <v>63</v>
      </c>
      <c r="C26" s="58" t="s">
        <v>64</v>
      </c>
      <c r="D26" s="55" t="s">
        <v>162</v>
      </c>
      <c r="E26" s="55"/>
      <c r="F26" s="55">
        <v>550</v>
      </c>
      <c r="G26" s="55">
        <v>588.6</v>
      </c>
      <c r="H26" s="55"/>
      <c r="I26" s="63">
        <v>10</v>
      </c>
      <c r="J26" s="63"/>
      <c r="K26" s="63">
        <v>10</v>
      </c>
    </row>
    <row r="27" s="2" customFormat="1" ht="33" customHeight="1" spans="1:11">
      <c r="A27" s="13"/>
      <c r="B27" s="58"/>
      <c r="C27" s="58"/>
      <c r="D27" s="8" t="s">
        <v>163</v>
      </c>
      <c r="E27" s="8"/>
      <c r="F27" s="8" t="s">
        <v>164</v>
      </c>
      <c r="G27" s="8" t="s">
        <v>164</v>
      </c>
      <c r="H27" s="8"/>
      <c r="I27" s="65">
        <v>10</v>
      </c>
      <c r="J27" s="65"/>
      <c r="K27" s="65">
        <v>10</v>
      </c>
    </row>
    <row r="28" s="2" customFormat="1" ht="33" customHeight="1" spans="1:11">
      <c r="A28" s="13"/>
      <c r="B28" s="58"/>
      <c r="C28" s="58"/>
      <c r="D28" s="8" t="s">
        <v>165</v>
      </c>
      <c r="E28" s="8"/>
      <c r="F28" s="24">
        <v>1</v>
      </c>
      <c r="G28" s="24">
        <v>1</v>
      </c>
      <c r="H28" s="8"/>
      <c r="I28" s="65">
        <v>10</v>
      </c>
      <c r="J28" s="65"/>
      <c r="K28" s="65">
        <v>10</v>
      </c>
    </row>
    <row r="29" s="2" customFormat="1" ht="33" customHeight="1" spans="1:11">
      <c r="A29" s="13"/>
      <c r="B29" s="58"/>
      <c r="C29" s="58"/>
      <c r="D29" s="8" t="s">
        <v>166</v>
      </c>
      <c r="E29" s="8"/>
      <c r="F29" s="8" t="s">
        <v>167</v>
      </c>
      <c r="G29" s="8" t="s">
        <v>167</v>
      </c>
      <c r="H29" s="8"/>
      <c r="I29" s="65">
        <v>10</v>
      </c>
      <c r="J29" s="65"/>
      <c r="K29" s="65">
        <v>10</v>
      </c>
    </row>
    <row r="30" s="2" customFormat="1" ht="33" customHeight="1" spans="1:11">
      <c r="A30" s="13"/>
      <c r="B30" s="59" t="s">
        <v>71</v>
      </c>
      <c r="C30" s="14" t="s">
        <v>72</v>
      </c>
      <c r="D30" s="8" t="s">
        <v>168</v>
      </c>
      <c r="E30" s="8"/>
      <c r="F30" s="24">
        <v>0.1</v>
      </c>
      <c r="G30" s="60">
        <v>0.129</v>
      </c>
      <c r="H30" s="8"/>
      <c r="I30" s="65">
        <v>10</v>
      </c>
      <c r="J30" s="65"/>
      <c r="K30" s="65">
        <v>10</v>
      </c>
    </row>
    <row r="31" s="2" customFormat="1" ht="33" customHeight="1" spans="1:11">
      <c r="A31" s="13"/>
      <c r="B31" s="58"/>
      <c r="C31" s="14" t="s">
        <v>74</v>
      </c>
      <c r="D31" s="8" t="s">
        <v>169</v>
      </c>
      <c r="E31" s="8"/>
      <c r="F31" s="24">
        <v>1</v>
      </c>
      <c r="G31" s="24">
        <v>1</v>
      </c>
      <c r="H31" s="8"/>
      <c r="I31" s="65">
        <v>5</v>
      </c>
      <c r="J31" s="65"/>
      <c r="K31" s="65">
        <v>5</v>
      </c>
    </row>
    <row r="32" s="2" customFormat="1" ht="33" customHeight="1" spans="1:11">
      <c r="A32" s="13"/>
      <c r="B32" s="54"/>
      <c r="C32" s="14" t="s">
        <v>76</v>
      </c>
      <c r="D32" s="8" t="s">
        <v>170</v>
      </c>
      <c r="E32" s="8"/>
      <c r="F32" s="24">
        <v>0.95</v>
      </c>
      <c r="G32" s="24">
        <v>0.95</v>
      </c>
      <c r="H32" s="8"/>
      <c r="I32" s="65">
        <v>5</v>
      </c>
      <c r="J32" s="65"/>
      <c r="K32" s="65">
        <v>5</v>
      </c>
    </row>
    <row r="33" s="2" customFormat="1" ht="41.1" customHeight="1" spans="1:11">
      <c r="A33" s="16" t="s">
        <v>79</v>
      </c>
      <c r="B33" s="17">
        <v>100</v>
      </c>
      <c r="C33" s="18"/>
      <c r="D33" s="18"/>
      <c r="E33" s="18"/>
      <c r="F33" s="18"/>
      <c r="G33" s="18"/>
      <c r="H33" s="18"/>
      <c r="I33" s="18"/>
      <c r="J33" s="18"/>
      <c r="K33" s="22"/>
    </row>
    <row r="34" s="2" customFormat="1" ht="36" customHeight="1" spans="1:11">
      <c r="A34" s="16" t="s">
        <v>80</v>
      </c>
      <c r="B34" s="17"/>
      <c r="C34" s="18"/>
      <c r="D34" s="18"/>
      <c r="E34" s="18"/>
      <c r="F34" s="18"/>
      <c r="G34" s="18"/>
      <c r="H34" s="18"/>
      <c r="I34" s="18"/>
      <c r="J34" s="18"/>
      <c r="K34" s="22"/>
    </row>
    <row r="35" ht="33.95" customHeight="1" spans="1:11">
      <c r="A35" s="19" t="s">
        <v>82</v>
      </c>
      <c r="B35" s="20"/>
      <c r="C35" s="20"/>
      <c r="D35" s="20"/>
      <c r="E35" s="20"/>
      <c r="F35" s="20"/>
      <c r="G35" s="20"/>
      <c r="H35" s="20"/>
      <c r="I35" s="20"/>
      <c r="J35" s="20"/>
      <c r="K35" s="23"/>
    </row>
  </sheetData>
  <mergeCells count="55">
    <mergeCell ref="A2:K2"/>
    <mergeCell ref="A3:K3"/>
    <mergeCell ref="A4:C4"/>
    <mergeCell ref="D4:E4"/>
    <mergeCell ref="F4:G4"/>
    <mergeCell ref="H4:K4"/>
    <mergeCell ref="D5:E5"/>
    <mergeCell ref="F5:G5"/>
    <mergeCell ref="H5:J5"/>
    <mergeCell ref="D6:E6"/>
    <mergeCell ref="F6:G6"/>
    <mergeCell ref="H6:J6"/>
    <mergeCell ref="B7:E7"/>
    <mergeCell ref="F7:K7"/>
    <mergeCell ref="B8:E8"/>
    <mergeCell ref="F8:K8"/>
    <mergeCell ref="D9:E9"/>
    <mergeCell ref="B10:K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K25"/>
    <mergeCell ref="D26:E26"/>
    <mergeCell ref="D27:E27"/>
    <mergeCell ref="D28:E28"/>
    <mergeCell ref="D29:E29"/>
    <mergeCell ref="D30:E30"/>
    <mergeCell ref="D31:E31"/>
    <mergeCell ref="D32:E32"/>
    <mergeCell ref="B33:K33"/>
    <mergeCell ref="B34:K34"/>
    <mergeCell ref="A35:K35"/>
    <mergeCell ref="A7:A8"/>
    <mergeCell ref="A9:A32"/>
    <mergeCell ref="B11:B13"/>
    <mergeCell ref="B14:B24"/>
    <mergeCell ref="B26:B29"/>
    <mergeCell ref="B30:B32"/>
    <mergeCell ref="C11:C13"/>
    <mergeCell ref="C14:C19"/>
    <mergeCell ref="C20:C22"/>
    <mergeCell ref="C23:C24"/>
    <mergeCell ref="C26:C29"/>
    <mergeCell ref="A5:C6"/>
  </mergeCells>
  <pageMargins left="0.75" right="0.75" top="1" bottom="1" header="0.5" footer="0.5"/>
  <pageSetup paperSize="9" scale="78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workbookViewId="0">
      <selection activeCell="H9" sqref="H9:K9"/>
    </sheetView>
  </sheetViews>
  <sheetFormatPr defaultColWidth="9" defaultRowHeight="14.25"/>
  <cols>
    <col min="1" max="1" width="10" customWidth="1"/>
    <col min="2" max="2" width="8.125" customWidth="1"/>
    <col min="3" max="3" width="9.125" customWidth="1"/>
    <col min="4" max="4" width="13.25" customWidth="1"/>
    <col min="5" max="5" width="7.625" customWidth="1"/>
    <col min="6" max="6" width="7.375" customWidth="1"/>
    <col min="7" max="7" width="7.5" customWidth="1"/>
    <col min="8" max="8" width="10.875" customWidth="1"/>
    <col min="9" max="10" width="8.875" customWidth="1"/>
    <col min="11" max="11" width="7.875" customWidth="1"/>
  </cols>
  <sheetData>
    <row r="1" spans="1:11">
      <c r="A1" s="4" t="s">
        <v>0</v>
      </c>
      <c r="B1" s="5"/>
      <c r="C1" s="5"/>
      <c r="D1" s="5"/>
      <c r="E1" s="1"/>
      <c r="F1" s="1"/>
      <c r="G1" s="1"/>
      <c r="H1" s="1"/>
      <c r="I1" s="1"/>
      <c r="J1" s="1"/>
      <c r="K1" s="1"/>
    </row>
    <row r="2" ht="33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5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5" spans="1:11">
      <c r="A4" s="190" t="s">
        <v>171</v>
      </c>
      <c r="B4" s="190" t="s">
        <v>172</v>
      </c>
      <c r="C4" s="190"/>
      <c r="D4" s="191" t="s">
        <v>173</v>
      </c>
      <c r="E4" s="190">
        <v>100</v>
      </c>
      <c r="F4" s="190"/>
      <c r="G4" s="190"/>
      <c r="H4" s="190"/>
      <c r="I4" s="190"/>
      <c r="J4" s="190"/>
      <c r="K4" s="190"/>
    </row>
    <row r="5" ht="15" spans="1:11">
      <c r="A5" s="190"/>
      <c r="B5" s="190"/>
      <c r="C5" s="190"/>
      <c r="D5" s="191" t="s">
        <v>174</v>
      </c>
      <c r="E5" s="190" t="s">
        <v>175</v>
      </c>
      <c r="F5" s="191" t="s">
        <v>176</v>
      </c>
      <c r="G5" s="190">
        <v>68609058</v>
      </c>
      <c r="H5" s="190"/>
      <c r="I5" s="190"/>
      <c r="J5" s="190"/>
      <c r="K5" s="190"/>
    </row>
    <row r="6" ht="46.5" customHeight="1" spans="1:11">
      <c r="A6" s="192" t="s">
        <v>177</v>
      </c>
      <c r="B6" s="192" t="s">
        <v>178</v>
      </c>
      <c r="C6" s="192" t="s">
        <v>179</v>
      </c>
      <c r="D6" s="190" t="s">
        <v>180</v>
      </c>
      <c r="E6" s="190"/>
      <c r="F6" s="193" t="s">
        <v>181</v>
      </c>
      <c r="G6" s="193"/>
      <c r="H6" s="192" t="s">
        <v>182</v>
      </c>
      <c r="I6" s="192" t="s">
        <v>183</v>
      </c>
      <c r="J6" s="192" t="s">
        <v>184</v>
      </c>
      <c r="K6" s="192"/>
    </row>
    <row r="7" ht="24.75" customHeight="1" spans="1:11">
      <c r="A7" s="192"/>
      <c r="B7" s="192"/>
      <c r="C7" s="190">
        <v>0</v>
      </c>
      <c r="D7" s="190" t="s">
        <v>185</v>
      </c>
      <c r="E7" s="190"/>
      <c r="F7" s="190" t="s">
        <v>185</v>
      </c>
      <c r="G7" s="190"/>
      <c r="H7" s="190">
        <v>100</v>
      </c>
      <c r="I7" s="190">
        <v>10</v>
      </c>
      <c r="J7" s="190">
        <v>10</v>
      </c>
      <c r="K7" s="190"/>
    </row>
    <row r="8" ht="25.5" customHeight="1" spans="1:11">
      <c r="A8" s="194" t="s">
        <v>186</v>
      </c>
      <c r="B8" s="190" t="s">
        <v>187</v>
      </c>
      <c r="C8" s="190"/>
      <c r="D8" s="190" t="s">
        <v>188</v>
      </c>
      <c r="E8" s="190"/>
      <c r="F8" s="190"/>
      <c r="G8" s="190"/>
      <c r="H8" s="190" t="s">
        <v>189</v>
      </c>
      <c r="I8" s="190"/>
      <c r="J8" s="190"/>
      <c r="K8" s="190"/>
    </row>
    <row r="9" ht="107.25" customHeight="1" spans="1:11">
      <c r="A9" s="194"/>
      <c r="B9" s="190"/>
      <c r="C9" s="190"/>
      <c r="D9" s="195" t="s">
        <v>190</v>
      </c>
      <c r="E9" s="195"/>
      <c r="F9" s="195"/>
      <c r="G9" s="195"/>
      <c r="H9" s="195" t="s">
        <v>190</v>
      </c>
      <c r="I9" s="195"/>
      <c r="J9" s="195"/>
      <c r="K9" s="195"/>
    </row>
    <row r="10" ht="30" spans="1:11">
      <c r="A10" s="190" t="s">
        <v>16</v>
      </c>
      <c r="B10" s="194" t="s">
        <v>191</v>
      </c>
      <c r="C10" s="194" t="s">
        <v>192</v>
      </c>
      <c r="D10" s="194" t="s">
        <v>193</v>
      </c>
      <c r="E10" s="194" t="s">
        <v>194</v>
      </c>
      <c r="F10" s="194" t="s">
        <v>195</v>
      </c>
      <c r="G10" s="194" t="s">
        <v>21</v>
      </c>
      <c r="H10" s="194" t="s">
        <v>196</v>
      </c>
      <c r="I10" s="194" t="s">
        <v>197</v>
      </c>
      <c r="J10" s="194" t="s">
        <v>198</v>
      </c>
      <c r="K10" s="194" t="s">
        <v>199</v>
      </c>
    </row>
    <row r="11" ht="30" spans="1:11">
      <c r="A11" s="190"/>
      <c r="B11" s="194" t="s">
        <v>200</v>
      </c>
      <c r="C11" s="196" t="s">
        <v>201</v>
      </c>
      <c r="D11" s="196" t="s">
        <v>202</v>
      </c>
      <c r="E11" s="196">
        <v>150</v>
      </c>
      <c r="F11" s="196">
        <v>150</v>
      </c>
      <c r="G11" s="196">
        <v>1591</v>
      </c>
      <c r="H11" s="196">
        <v>100</v>
      </c>
      <c r="I11" s="196">
        <v>25</v>
      </c>
      <c r="J11" s="196">
        <v>25</v>
      </c>
      <c r="K11" s="196" t="s">
        <v>164</v>
      </c>
    </row>
    <row r="12" ht="60" spans="1:11">
      <c r="A12" s="190"/>
      <c r="B12" s="194" t="s">
        <v>203</v>
      </c>
      <c r="C12" s="196" t="s">
        <v>204</v>
      </c>
      <c r="D12" s="196" t="s">
        <v>202</v>
      </c>
      <c r="E12" s="196">
        <v>64.5</v>
      </c>
      <c r="F12" s="196">
        <v>64.5</v>
      </c>
      <c r="G12" s="196">
        <v>129.25</v>
      </c>
      <c r="H12" s="196">
        <v>100</v>
      </c>
      <c r="I12" s="196">
        <v>25</v>
      </c>
      <c r="J12" s="196">
        <v>25</v>
      </c>
      <c r="K12" s="196" t="s">
        <v>164</v>
      </c>
    </row>
    <row r="13" ht="45" spans="1:11">
      <c r="A13" s="190"/>
      <c r="B13" s="194" t="s">
        <v>205</v>
      </c>
      <c r="C13" s="196" t="s">
        <v>206</v>
      </c>
      <c r="D13" s="196" t="s">
        <v>202</v>
      </c>
      <c r="E13" s="196">
        <v>10</v>
      </c>
      <c r="F13" s="196">
        <v>10</v>
      </c>
      <c r="G13" s="196">
        <v>16</v>
      </c>
      <c r="H13" s="196">
        <v>100</v>
      </c>
      <c r="I13" s="196">
        <v>20</v>
      </c>
      <c r="J13" s="196">
        <v>20</v>
      </c>
      <c r="K13" s="196" t="s">
        <v>164</v>
      </c>
    </row>
    <row r="14" ht="30" spans="1:11">
      <c r="A14" s="190"/>
      <c r="B14" s="194" t="s">
        <v>207</v>
      </c>
      <c r="C14" s="196" t="s">
        <v>204</v>
      </c>
      <c r="D14" s="196" t="s">
        <v>202</v>
      </c>
      <c r="E14" s="196">
        <v>12</v>
      </c>
      <c r="F14" s="196">
        <v>12</v>
      </c>
      <c r="G14" s="196">
        <v>12.35</v>
      </c>
      <c r="H14" s="196">
        <v>100</v>
      </c>
      <c r="I14" s="196">
        <v>10</v>
      </c>
      <c r="J14" s="196">
        <v>10</v>
      </c>
      <c r="K14" s="196" t="s">
        <v>208</v>
      </c>
    </row>
    <row r="15" ht="45" spans="1:11">
      <c r="A15" s="190"/>
      <c r="B15" s="194" t="s">
        <v>209</v>
      </c>
      <c r="C15" s="196" t="s">
        <v>210</v>
      </c>
      <c r="D15" s="196" t="s">
        <v>202</v>
      </c>
      <c r="E15" s="196">
        <v>80</v>
      </c>
      <c r="F15" s="196">
        <v>80</v>
      </c>
      <c r="G15" s="196">
        <v>90</v>
      </c>
      <c r="H15" s="196">
        <v>100</v>
      </c>
      <c r="I15" s="196">
        <v>10</v>
      </c>
      <c r="J15" s="196">
        <v>10</v>
      </c>
      <c r="K15" s="196" t="s">
        <v>208</v>
      </c>
    </row>
    <row r="16" ht="23.25" customHeight="1" spans="1:11">
      <c r="A16" s="190" t="s">
        <v>80</v>
      </c>
      <c r="B16" s="190" t="s">
        <v>211</v>
      </c>
      <c r="C16" s="190"/>
      <c r="D16" s="190"/>
      <c r="E16" s="190"/>
      <c r="F16" s="190"/>
      <c r="G16" s="190"/>
      <c r="H16" s="190"/>
      <c r="I16" s="190"/>
      <c r="J16" s="190"/>
      <c r="K16" s="190"/>
    </row>
  </sheetData>
  <mergeCells count="23">
    <mergeCell ref="A2:K2"/>
    <mergeCell ref="A3:K3"/>
    <mergeCell ref="E4:K4"/>
    <mergeCell ref="G5:K5"/>
    <mergeCell ref="D6:E6"/>
    <mergeCell ref="F6:G6"/>
    <mergeCell ref="J6:K6"/>
    <mergeCell ref="D7:E7"/>
    <mergeCell ref="F7:G7"/>
    <mergeCell ref="J7:K7"/>
    <mergeCell ref="B8:C8"/>
    <mergeCell ref="D8:G8"/>
    <mergeCell ref="H8:K8"/>
    <mergeCell ref="B9:C9"/>
    <mergeCell ref="D9:G9"/>
    <mergeCell ref="H9:K9"/>
    <mergeCell ref="B16:K16"/>
    <mergeCell ref="A4:A5"/>
    <mergeCell ref="A6:A7"/>
    <mergeCell ref="A8:A9"/>
    <mergeCell ref="A10:A15"/>
    <mergeCell ref="B6:B7"/>
    <mergeCell ref="B4:C5"/>
  </mergeCells>
  <pageMargins left="0.7" right="0.7" top="0.75" bottom="0.75" header="0.3" footer="0.3"/>
  <pageSetup paperSize="9" scale="86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9"/>
  <sheetViews>
    <sheetView workbookViewId="0">
      <selection activeCell="A1" sqref="A1"/>
    </sheetView>
  </sheetViews>
  <sheetFormatPr defaultColWidth="9" defaultRowHeight="14.25"/>
  <cols>
    <col min="1" max="1" width="5" style="3" customWidth="1"/>
    <col min="2" max="2" width="4.75" style="3" customWidth="1"/>
    <col min="3" max="3" width="9.125" style="3" customWidth="1"/>
    <col min="4" max="4" width="13" style="3" customWidth="1"/>
    <col min="5" max="5" width="8.5" style="3" customWidth="1"/>
    <col min="6" max="6" width="11.625" style="3" customWidth="1"/>
    <col min="7" max="7" width="10.625" style="3" customWidth="1"/>
    <col min="8" max="8" width="26.125" style="3" customWidth="1"/>
    <col min="9" max="9" width="9" style="3" customWidth="1"/>
    <col min="10" max="10" width="7" style="3" customWidth="1"/>
    <col min="11" max="11" width="7.875" style="3" customWidth="1"/>
    <col min="12" max="16384" width="9" style="3"/>
  </cols>
  <sheetData>
    <row r="1" s="1" customFormat="1" spans="1:4">
      <c r="A1" s="4" t="s">
        <v>0</v>
      </c>
      <c r="B1" s="5"/>
      <c r="C1" s="5"/>
      <c r="D1" s="5"/>
    </row>
    <row r="2" ht="30.9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5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33.95" customHeight="1" spans="1:11">
      <c r="A4" s="8" t="s">
        <v>3</v>
      </c>
      <c r="B4" s="8"/>
      <c r="C4" s="8"/>
      <c r="D4" s="8" t="s">
        <v>212</v>
      </c>
      <c r="E4" s="8"/>
      <c r="F4" s="9" t="s">
        <v>5</v>
      </c>
      <c r="G4" s="10"/>
      <c r="H4" s="9" t="s">
        <v>213</v>
      </c>
      <c r="I4" s="11"/>
      <c r="J4" s="11"/>
      <c r="K4" s="10"/>
    </row>
    <row r="5" s="2" customFormat="1" ht="33.95" customHeight="1" spans="1:11">
      <c r="A5" s="8" t="s">
        <v>7</v>
      </c>
      <c r="B5" s="8"/>
      <c r="C5" s="8"/>
      <c r="D5" s="9" t="s">
        <v>8</v>
      </c>
      <c r="E5" s="10"/>
      <c r="F5" s="9" t="s">
        <v>9</v>
      </c>
      <c r="G5" s="10"/>
      <c r="H5" s="8" t="s">
        <v>10</v>
      </c>
      <c r="I5" s="8"/>
      <c r="J5" s="8"/>
      <c r="K5" s="8" t="s">
        <v>11</v>
      </c>
    </row>
    <row r="6" s="2" customFormat="1" ht="33" customHeight="1" spans="1:11">
      <c r="A6" s="8"/>
      <c r="B6" s="8"/>
      <c r="C6" s="8"/>
      <c r="D6" s="168">
        <v>3379.87</v>
      </c>
      <c r="E6" s="169"/>
      <c r="F6" s="168">
        <v>3379.87</v>
      </c>
      <c r="G6" s="169"/>
      <c r="H6" s="177">
        <f>F6/D6</f>
        <v>1</v>
      </c>
      <c r="I6" s="177"/>
      <c r="J6" s="177"/>
      <c r="K6" s="8">
        <v>10</v>
      </c>
    </row>
    <row r="7" s="2" customFormat="1" ht="21" customHeight="1" spans="1:11">
      <c r="A7" s="8" t="s">
        <v>12</v>
      </c>
      <c r="B7" s="8" t="s">
        <v>13</v>
      </c>
      <c r="C7" s="8"/>
      <c r="D7" s="8"/>
      <c r="E7" s="8"/>
      <c r="F7" s="8" t="s">
        <v>14</v>
      </c>
      <c r="G7" s="8"/>
      <c r="H7" s="8"/>
      <c r="I7" s="8"/>
      <c r="J7" s="8"/>
      <c r="K7" s="8"/>
    </row>
    <row r="8" s="2" customFormat="1" ht="114" customHeight="1" spans="1:11">
      <c r="A8" s="8"/>
      <c r="B8" s="15" t="s">
        <v>214</v>
      </c>
      <c r="C8" s="15"/>
      <c r="D8" s="15"/>
      <c r="E8" s="15"/>
      <c r="F8" s="15" t="s">
        <v>215</v>
      </c>
      <c r="G8" s="15"/>
      <c r="H8" s="15"/>
      <c r="I8" s="15"/>
      <c r="J8" s="15"/>
      <c r="K8" s="15"/>
    </row>
    <row r="9" s="2" customFormat="1" ht="65.1" customHeight="1" spans="1:11">
      <c r="A9" s="13" t="s">
        <v>16</v>
      </c>
      <c r="B9" s="52" t="s">
        <v>17</v>
      </c>
      <c r="C9" s="52" t="s">
        <v>18</v>
      </c>
      <c r="D9" s="52" t="s">
        <v>19</v>
      </c>
      <c r="E9" s="52"/>
      <c r="F9" s="52" t="s">
        <v>20</v>
      </c>
      <c r="G9" s="52" t="s">
        <v>21</v>
      </c>
      <c r="H9" s="52" t="s">
        <v>22</v>
      </c>
      <c r="I9" s="52" t="s">
        <v>23</v>
      </c>
      <c r="J9" s="52" t="s">
        <v>24</v>
      </c>
      <c r="K9" s="52" t="s">
        <v>25</v>
      </c>
    </row>
    <row r="10" s="2" customFormat="1" ht="21" customHeight="1" spans="1:11">
      <c r="A10" s="13"/>
      <c r="B10" s="53" t="s">
        <v>26</v>
      </c>
      <c r="C10" s="53"/>
      <c r="D10" s="53"/>
      <c r="E10" s="53"/>
      <c r="F10" s="53"/>
      <c r="G10" s="53"/>
      <c r="H10" s="53"/>
      <c r="I10" s="53"/>
      <c r="J10" s="53"/>
      <c r="K10" s="53"/>
    </row>
    <row r="11" s="2" customFormat="1" ht="24" customHeight="1" spans="1:11">
      <c r="A11" s="13"/>
      <c r="B11" s="54" t="s">
        <v>27</v>
      </c>
      <c r="C11" s="54" t="s">
        <v>28</v>
      </c>
      <c r="D11" s="55" t="s">
        <v>29</v>
      </c>
      <c r="E11" s="55"/>
      <c r="F11" s="245" t="s">
        <v>216</v>
      </c>
      <c r="G11" s="245" t="s">
        <v>216</v>
      </c>
      <c r="H11" s="55"/>
      <c r="I11" s="177">
        <v>1</v>
      </c>
      <c r="J11" s="97">
        <v>2</v>
      </c>
      <c r="K11" s="55">
        <f>I11*J11</f>
        <v>2</v>
      </c>
    </row>
    <row r="12" s="2" customFormat="1" ht="94.5" spans="1:11">
      <c r="A12" s="13"/>
      <c r="B12" s="14"/>
      <c r="C12" s="14"/>
      <c r="D12" s="8" t="s">
        <v>32</v>
      </c>
      <c r="E12" s="8"/>
      <c r="F12" s="245" t="s">
        <v>217</v>
      </c>
      <c r="G12" s="245" t="s">
        <v>218</v>
      </c>
      <c r="H12" s="74" t="s">
        <v>219</v>
      </c>
      <c r="I12" s="177">
        <v>0</v>
      </c>
      <c r="J12" s="99">
        <v>2</v>
      </c>
      <c r="K12" s="184">
        <f t="shared" ref="K12:K24" si="0">I12*J12</f>
        <v>0</v>
      </c>
    </row>
    <row r="13" s="2" customFormat="1" ht="24" customHeight="1" spans="1:11">
      <c r="A13" s="13"/>
      <c r="B13" s="14"/>
      <c r="C13" s="14"/>
      <c r="D13" s="8" t="s">
        <v>36</v>
      </c>
      <c r="E13" s="8"/>
      <c r="F13" s="245" t="s">
        <v>216</v>
      </c>
      <c r="G13" s="245" t="s">
        <v>216</v>
      </c>
      <c r="H13" s="55"/>
      <c r="I13" s="177">
        <v>1</v>
      </c>
      <c r="J13" s="99">
        <v>1</v>
      </c>
      <c r="K13" s="55">
        <f t="shared" si="0"/>
        <v>1</v>
      </c>
    </row>
    <row r="14" s="2" customFormat="1" ht="78.75" spans="1:11">
      <c r="A14" s="57"/>
      <c r="B14" s="14" t="s">
        <v>38</v>
      </c>
      <c r="C14" s="14" t="s">
        <v>39</v>
      </c>
      <c r="D14" s="8" t="s">
        <v>40</v>
      </c>
      <c r="E14" s="8"/>
      <c r="F14" s="245" t="s">
        <v>220</v>
      </c>
      <c r="G14" s="245" t="s">
        <v>221</v>
      </c>
      <c r="H14" s="74" t="s">
        <v>222</v>
      </c>
      <c r="I14" s="185">
        <f>3379.87/3562.1</f>
        <v>0.948841975239325</v>
      </c>
      <c r="J14" s="99">
        <v>2</v>
      </c>
      <c r="K14" s="184">
        <f t="shared" si="0"/>
        <v>1.89768395047865</v>
      </c>
    </row>
    <row r="15" s="2" customFormat="1" ht="78.75" spans="1:11">
      <c r="A15" s="57"/>
      <c r="B15" s="14"/>
      <c r="C15" s="14"/>
      <c r="D15" s="8" t="s">
        <v>42</v>
      </c>
      <c r="E15" s="8"/>
      <c r="F15" s="245" t="s">
        <v>45</v>
      </c>
      <c r="G15" s="245" t="s">
        <v>223</v>
      </c>
      <c r="H15" s="74" t="s">
        <v>224</v>
      </c>
      <c r="I15" s="186">
        <v>0.9988</v>
      </c>
      <c r="J15" s="99">
        <v>2</v>
      </c>
      <c r="K15" s="184">
        <v>1.99</v>
      </c>
    </row>
    <row r="16" s="2" customFormat="1" ht="24" customHeight="1" spans="1:11">
      <c r="A16" s="57"/>
      <c r="B16" s="14"/>
      <c r="C16" s="14"/>
      <c r="D16" s="8" t="s">
        <v>44</v>
      </c>
      <c r="E16" s="8"/>
      <c r="F16" s="245" t="s">
        <v>45</v>
      </c>
      <c r="G16" s="245" t="s">
        <v>225</v>
      </c>
      <c r="H16" s="55"/>
      <c r="I16" s="177">
        <v>1</v>
      </c>
      <c r="J16" s="99">
        <v>2</v>
      </c>
      <c r="K16" s="55">
        <f t="shared" si="0"/>
        <v>2</v>
      </c>
    </row>
    <row r="17" s="2" customFormat="1" ht="24" customHeight="1" spans="1:11">
      <c r="A17" s="57"/>
      <c r="B17" s="14"/>
      <c r="C17" s="14"/>
      <c r="D17" s="8" t="s">
        <v>46</v>
      </c>
      <c r="E17" s="8"/>
      <c r="F17" s="245" t="s">
        <v>30</v>
      </c>
      <c r="G17" s="245" t="s">
        <v>226</v>
      </c>
      <c r="H17" s="55"/>
      <c r="I17" s="177">
        <v>1</v>
      </c>
      <c r="J17" s="99">
        <v>2</v>
      </c>
      <c r="K17" s="55">
        <f t="shared" si="0"/>
        <v>2</v>
      </c>
    </row>
    <row r="18" s="2" customFormat="1" ht="24" customHeight="1" spans="1:11">
      <c r="A18" s="57"/>
      <c r="B18" s="14"/>
      <c r="C18" s="14"/>
      <c r="D18" s="8" t="s">
        <v>47</v>
      </c>
      <c r="E18" s="8"/>
      <c r="F18" s="245" t="s">
        <v>30</v>
      </c>
      <c r="G18" s="245" t="s">
        <v>227</v>
      </c>
      <c r="H18" s="55"/>
      <c r="I18" s="177">
        <v>1</v>
      </c>
      <c r="J18" s="99">
        <v>2</v>
      </c>
      <c r="K18" s="55">
        <f t="shared" si="0"/>
        <v>2</v>
      </c>
    </row>
    <row r="19" s="2" customFormat="1" ht="24" customHeight="1" spans="1:11">
      <c r="A19" s="57"/>
      <c r="B19" s="14"/>
      <c r="C19" s="14"/>
      <c r="D19" s="8" t="s">
        <v>48</v>
      </c>
      <c r="E19" s="8"/>
      <c r="F19" s="245" t="s">
        <v>225</v>
      </c>
      <c r="G19" s="245" t="s">
        <v>225</v>
      </c>
      <c r="H19" s="55"/>
      <c r="I19" s="177">
        <v>1</v>
      </c>
      <c r="J19" s="99">
        <v>2</v>
      </c>
      <c r="K19" s="55">
        <f t="shared" si="0"/>
        <v>2</v>
      </c>
    </row>
    <row r="20" s="2" customFormat="1" ht="24" customHeight="1" spans="1:11">
      <c r="A20" s="57"/>
      <c r="B20" s="14"/>
      <c r="C20" s="14" t="s">
        <v>50</v>
      </c>
      <c r="D20" s="8" t="s">
        <v>51</v>
      </c>
      <c r="E20" s="8"/>
      <c r="F20" s="245" t="s">
        <v>228</v>
      </c>
      <c r="G20" s="245" t="s">
        <v>228</v>
      </c>
      <c r="H20" s="55"/>
      <c r="I20" s="177">
        <v>1</v>
      </c>
      <c r="J20" s="99">
        <v>3</v>
      </c>
      <c r="K20" s="55">
        <f t="shared" si="0"/>
        <v>3</v>
      </c>
    </row>
    <row r="21" s="2" customFormat="1" ht="24" customHeight="1" spans="1:11">
      <c r="A21" s="57"/>
      <c r="B21" s="14"/>
      <c r="C21" s="14"/>
      <c r="D21" s="8" t="s">
        <v>53</v>
      </c>
      <c r="E21" s="8"/>
      <c r="F21" s="245" t="s">
        <v>229</v>
      </c>
      <c r="G21" s="245" t="s">
        <v>229</v>
      </c>
      <c r="H21" s="55"/>
      <c r="I21" s="177">
        <v>1</v>
      </c>
      <c r="J21" s="99">
        <v>5</v>
      </c>
      <c r="K21" s="55">
        <f t="shared" si="0"/>
        <v>5</v>
      </c>
    </row>
    <row r="22" s="2" customFormat="1" ht="24" customHeight="1" spans="1:11">
      <c r="A22" s="57"/>
      <c r="B22" s="14"/>
      <c r="C22" s="14"/>
      <c r="D22" s="8" t="s">
        <v>55</v>
      </c>
      <c r="E22" s="8"/>
      <c r="F22" s="245" t="s">
        <v>230</v>
      </c>
      <c r="G22" s="245" t="s">
        <v>230</v>
      </c>
      <c r="H22" s="55"/>
      <c r="I22" s="177">
        <v>1</v>
      </c>
      <c r="J22" s="99">
        <v>1</v>
      </c>
      <c r="K22" s="55">
        <f t="shared" si="0"/>
        <v>1</v>
      </c>
    </row>
    <row r="23" s="2" customFormat="1" ht="24" customHeight="1" spans="1:11">
      <c r="A23" s="57"/>
      <c r="B23" s="14"/>
      <c r="C23" s="14" t="s">
        <v>57</v>
      </c>
      <c r="D23" s="8" t="s">
        <v>58</v>
      </c>
      <c r="E23" s="8"/>
      <c r="F23" s="245" t="s">
        <v>231</v>
      </c>
      <c r="G23" s="245" t="s">
        <v>231</v>
      </c>
      <c r="H23" s="55"/>
      <c r="I23" s="177">
        <v>1</v>
      </c>
      <c r="J23" s="99">
        <v>2</v>
      </c>
      <c r="K23" s="55">
        <f t="shared" si="0"/>
        <v>2</v>
      </c>
    </row>
    <row r="24" s="2" customFormat="1" ht="24" customHeight="1" spans="1:11">
      <c r="A24" s="57"/>
      <c r="B24" s="14"/>
      <c r="C24" s="14"/>
      <c r="D24" s="8" t="s">
        <v>60</v>
      </c>
      <c r="E24" s="8"/>
      <c r="F24" s="245" t="s">
        <v>216</v>
      </c>
      <c r="G24" s="245" t="s">
        <v>216</v>
      </c>
      <c r="H24" s="55"/>
      <c r="I24" s="177">
        <v>1</v>
      </c>
      <c r="J24" s="99">
        <v>2</v>
      </c>
      <c r="K24" s="55">
        <f t="shared" si="0"/>
        <v>2</v>
      </c>
    </row>
    <row r="25" s="2" customFormat="1" ht="24" customHeight="1" spans="1:11">
      <c r="A25" s="57"/>
      <c r="B25" s="53" t="s">
        <v>62</v>
      </c>
      <c r="C25" s="53"/>
      <c r="D25" s="53"/>
      <c r="E25" s="53"/>
      <c r="F25" s="53"/>
      <c r="G25" s="53"/>
      <c r="H25" s="53"/>
      <c r="I25" s="53"/>
      <c r="J25" s="53"/>
      <c r="K25" s="53"/>
    </row>
    <row r="26" s="2" customFormat="1" ht="33" customHeight="1" spans="1:11">
      <c r="A26" s="13"/>
      <c r="B26" s="58" t="s">
        <v>63</v>
      </c>
      <c r="C26" s="58" t="s">
        <v>64</v>
      </c>
      <c r="D26" s="55" t="s">
        <v>232</v>
      </c>
      <c r="E26" s="55"/>
      <c r="F26" s="245" t="s">
        <v>216</v>
      </c>
      <c r="G26" s="245" t="s">
        <v>216</v>
      </c>
      <c r="H26" s="55"/>
      <c r="I26" s="177">
        <v>1</v>
      </c>
      <c r="J26" s="184">
        <f>60/11</f>
        <v>5.45454545454545</v>
      </c>
      <c r="K26" s="184">
        <f t="shared" ref="K26:K36" si="1">I26*J26</f>
        <v>5.45454545454545</v>
      </c>
    </row>
    <row r="27" s="2" customFormat="1" ht="33" customHeight="1" spans="1:11">
      <c r="A27" s="13"/>
      <c r="B27" s="58"/>
      <c r="C27" s="58"/>
      <c r="D27" s="55" t="s">
        <v>233</v>
      </c>
      <c r="E27" s="55"/>
      <c r="F27" s="245" t="s">
        <v>216</v>
      </c>
      <c r="G27" s="245" t="s">
        <v>216</v>
      </c>
      <c r="H27" s="55"/>
      <c r="I27" s="177">
        <v>1</v>
      </c>
      <c r="J27" s="184">
        <f t="shared" ref="J27:J36" si="2">60/11</f>
        <v>5.45454545454545</v>
      </c>
      <c r="K27" s="184">
        <f t="shared" si="1"/>
        <v>5.45454545454545</v>
      </c>
    </row>
    <row r="28" s="2" customFormat="1" ht="33" customHeight="1" spans="1:11">
      <c r="A28" s="13"/>
      <c r="B28" s="58"/>
      <c r="C28" s="58"/>
      <c r="D28" s="8" t="s">
        <v>234</v>
      </c>
      <c r="E28" s="8"/>
      <c r="F28" s="245" t="s">
        <v>235</v>
      </c>
      <c r="G28" s="245" t="s">
        <v>235</v>
      </c>
      <c r="H28" s="55"/>
      <c r="I28" s="177">
        <v>1</v>
      </c>
      <c r="J28" s="184">
        <f t="shared" si="2"/>
        <v>5.45454545454545</v>
      </c>
      <c r="K28" s="184">
        <f t="shared" si="1"/>
        <v>5.45454545454545</v>
      </c>
    </row>
    <row r="29" s="2" customFormat="1" ht="33" customHeight="1" spans="1:11">
      <c r="A29" s="13"/>
      <c r="B29" s="58"/>
      <c r="C29" s="58"/>
      <c r="D29" s="8" t="s">
        <v>236</v>
      </c>
      <c r="E29" s="8"/>
      <c r="F29" s="245" t="s">
        <v>216</v>
      </c>
      <c r="G29" s="245" t="s">
        <v>216</v>
      </c>
      <c r="H29" s="55"/>
      <c r="I29" s="177">
        <v>1</v>
      </c>
      <c r="J29" s="184">
        <f t="shared" si="2"/>
        <v>5.45454545454545</v>
      </c>
      <c r="K29" s="184">
        <f t="shared" si="1"/>
        <v>5.45454545454545</v>
      </c>
    </row>
    <row r="30" s="2" customFormat="1" ht="33" customHeight="1" spans="1:11">
      <c r="A30" s="13"/>
      <c r="B30" s="58"/>
      <c r="C30" s="58"/>
      <c r="D30" s="8" t="s">
        <v>237</v>
      </c>
      <c r="E30" s="8"/>
      <c r="F30" s="245" t="s">
        <v>216</v>
      </c>
      <c r="G30" s="245" t="s">
        <v>216</v>
      </c>
      <c r="H30" s="55"/>
      <c r="I30" s="177">
        <v>1</v>
      </c>
      <c r="J30" s="184">
        <f t="shared" si="2"/>
        <v>5.45454545454545</v>
      </c>
      <c r="K30" s="184">
        <f t="shared" si="1"/>
        <v>5.45454545454545</v>
      </c>
    </row>
    <row r="31" s="2" customFormat="1" ht="33" customHeight="1" spans="1:11">
      <c r="A31" s="13"/>
      <c r="B31" s="59" t="s">
        <v>71</v>
      </c>
      <c r="C31" s="14" t="s">
        <v>72</v>
      </c>
      <c r="D31" s="8" t="s">
        <v>238</v>
      </c>
      <c r="E31" s="8"/>
      <c r="F31" s="245" t="s">
        <v>239</v>
      </c>
      <c r="G31" s="245" t="s">
        <v>239</v>
      </c>
      <c r="H31" s="55"/>
      <c r="I31" s="177">
        <v>1</v>
      </c>
      <c r="J31" s="184">
        <f t="shared" si="2"/>
        <v>5.45454545454545</v>
      </c>
      <c r="K31" s="184">
        <f t="shared" si="1"/>
        <v>5.45454545454545</v>
      </c>
    </row>
    <row r="32" s="2" customFormat="1" ht="33" customHeight="1" spans="1:11">
      <c r="A32" s="13"/>
      <c r="B32" s="58"/>
      <c r="C32" s="14" t="s">
        <v>74</v>
      </c>
      <c r="D32" s="8" t="s">
        <v>240</v>
      </c>
      <c r="E32" s="8"/>
      <c r="F32" s="245" t="s">
        <v>241</v>
      </c>
      <c r="G32" s="245" t="s">
        <v>241</v>
      </c>
      <c r="H32" s="55"/>
      <c r="I32" s="177">
        <v>1</v>
      </c>
      <c r="J32" s="184">
        <f t="shared" si="2"/>
        <v>5.45454545454545</v>
      </c>
      <c r="K32" s="184">
        <f t="shared" si="1"/>
        <v>5.45454545454545</v>
      </c>
    </row>
    <row r="33" s="2" customFormat="1" ht="33" customHeight="1" spans="1:11">
      <c r="A33" s="13"/>
      <c r="B33" s="58"/>
      <c r="C33" s="14"/>
      <c r="D33" s="8" t="s">
        <v>242</v>
      </c>
      <c r="E33" s="8"/>
      <c r="F33" s="245" t="s">
        <v>243</v>
      </c>
      <c r="G33" s="245" t="s">
        <v>243</v>
      </c>
      <c r="H33" s="55"/>
      <c r="I33" s="177">
        <v>1</v>
      </c>
      <c r="J33" s="184">
        <f t="shared" si="2"/>
        <v>5.45454545454545</v>
      </c>
      <c r="K33" s="184">
        <f t="shared" si="1"/>
        <v>5.45454545454545</v>
      </c>
    </row>
    <row r="34" s="2" customFormat="1" ht="33" customHeight="1" spans="1:11">
      <c r="A34" s="13"/>
      <c r="B34" s="58"/>
      <c r="C34" s="14"/>
      <c r="D34" s="8" t="s">
        <v>244</v>
      </c>
      <c r="E34" s="8"/>
      <c r="F34" s="245" t="s">
        <v>245</v>
      </c>
      <c r="G34" s="245" t="s">
        <v>245</v>
      </c>
      <c r="H34" s="55"/>
      <c r="I34" s="177">
        <v>1</v>
      </c>
      <c r="J34" s="184">
        <f t="shared" si="2"/>
        <v>5.45454545454545</v>
      </c>
      <c r="K34" s="184">
        <f t="shared" si="1"/>
        <v>5.45454545454545</v>
      </c>
    </row>
    <row r="35" s="2" customFormat="1" ht="36.95" customHeight="1" spans="1:11">
      <c r="A35" s="13"/>
      <c r="B35" s="58"/>
      <c r="C35" s="14" t="s">
        <v>76</v>
      </c>
      <c r="D35" s="8" t="s">
        <v>246</v>
      </c>
      <c r="E35" s="8"/>
      <c r="F35" s="245" t="s">
        <v>61</v>
      </c>
      <c r="G35" s="245" t="s">
        <v>247</v>
      </c>
      <c r="H35" s="55"/>
      <c r="I35" s="177">
        <v>1</v>
      </c>
      <c r="J35" s="184">
        <f t="shared" si="2"/>
        <v>5.45454545454545</v>
      </c>
      <c r="K35" s="184">
        <f t="shared" si="1"/>
        <v>5.45454545454545</v>
      </c>
    </row>
    <row r="36" s="2" customFormat="1" ht="36.95" customHeight="1" spans="1:11">
      <c r="A36" s="13"/>
      <c r="B36" s="54"/>
      <c r="C36" s="14"/>
      <c r="D36" s="8" t="s">
        <v>248</v>
      </c>
      <c r="E36" s="8"/>
      <c r="F36" s="245" t="s">
        <v>61</v>
      </c>
      <c r="G36" s="245" t="s">
        <v>247</v>
      </c>
      <c r="H36" s="55"/>
      <c r="I36" s="177">
        <v>1</v>
      </c>
      <c r="J36" s="184">
        <f t="shared" si="2"/>
        <v>5.45454545454545</v>
      </c>
      <c r="K36" s="184">
        <f t="shared" si="1"/>
        <v>5.45454545454545</v>
      </c>
    </row>
    <row r="37" s="2" customFormat="1" ht="71.1" customHeight="1" spans="1:11">
      <c r="A37" s="16" t="s">
        <v>79</v>
      </c>
      <c r="B37" s="178">
        <f>K6+SUM(K11:K24)+SUM(K26:K36)</f>
        <v>97.8876839504786</v>
      </c>
      <c r="C37" s="179"/>
      <c r="D37" s="179"/>
      <c r="E37" s="179"/>
      <c r="F37" s="179"/>
      <c r="G37" s="179"/>
      <c r="H37" s="179"/>
      <c r="I37" s="179"/>
      <c r="J37" s="179"/>
      <c r="K37" s="187"/>
    </row>
    <row r="38" s="2" customFormat="1" ht="36" customHeight="1" spans="1:11">
      <c r="A38" s="16" t="s">
        <v>80</v>
      </c>
      <c r="B38" s="180" t="s">
        <v>249</v>
      </c>
      <c r="C38" s="181"/>
      <c r="D38" s="181"/>
      <c r="E38" s="181"/>
      <c r="F38" s="181"/>
      <c r="G38" s="181"/>
      <c r="H38" s="181"/>
      <c r="I38" s="181"/>
      <c r="J38" s="181"/>
      <c r="K38" s="188"/>
    </row>
    <row r="39" ht="33.95" customHeight="1" spans="1:11">
      <c r="A39" s="182" t="s">
        <v>82</v>
      </c>
      <c r="B39" s="183"/>
      <c r="C39" s="183"/>
      <c r="D39" s="183"/>
      <c r="E39" s="183"/>
      <c r="F39" s="183"/>
      <c r="G39" s="183"/>
      <c r="H39" s="183"/>
      <c r="I39" s="183"/>
      <c r="J39" s="183"/>
      <c r="K39" s="189"/>
    </row>
  </sheetData>
  <mergeCells count="61">
    <mergeCell ref="A2:K2"/>
    <mergeCell ref="A3:K3"/>
    <mergeCell ref="A4:C4"/>
    <mergeCell ref="D4:E4"/>
    <mergeCell ref="F4:G4"/>
    <mergeCell ref="H4:K4"/>
    <mergeCell ref="D5:E5"/>
    <mergeCell ref="F5:G5"/>
    <mergeCell ref="H5:J5"/>
    <mergeCell ref="D6:E6"/>
    <mergeCell ref="F6:G6"/>
    <mergeCell ref="H6:J6"/>
    <mergeCell ref="B7:E7"/>
    <mergeCell ref="F7:K7"/>
    <mergeCell ref="B8:E8"/>
    <mergeCell ref="F8:K8"/>
    <mergeCell ref="D9:E9"/>
    <mergeCell ref="B10:K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K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B37:K37"/>
    <mergeCell ref="B38:K38"/>
    <mergeCell ref="A39:K39"/>
    <mergeCell ref="A7:A8"/>
    <mergeCell ref="A9:A36"/>
    <mergeCell ref="B11:B13"/>
    <mergeCell ref="B14:B24"/>
    <mergeCell ref="B26:B30"/>
    <mergeCell ref="B31:B36"/>
    <mergeCell ref="C11:C13"/>
    <mergeCell ref="C14:C19"/>
    <mergeCell ref="C20:C22"/>
    <mergeCell ref="C23:C24"/>
    <mergeCell ref="C26:C30"/>
    <mergeCell ref="C32:C34"/>
    <mergeCell ref="C35:C36"/>
    <mergeCell ref="A5:C6"/>
  </mergeCells>
  <pageMargins left="0.75" right="0.75" top="1" bottom="1" header="0.5" footer="0.5"/>
  <pageSetup paperSize="9" scale="74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5"/>
  <sheetViews>
    <sheetView workbookViewId="0">
      <selection activeCell="A1" sqref="A1"/>
    </sheetView>
  </sheetViews>
  <sheetFormatPr defaultColWidth="9" defaultRowHeight="14.25"/>
  <cols>
    <col min="1" max="2" width="5.625" style="3" customWidth="1"/>
    <col min="3" max="3" width="11.625" style="3" customWidth="1"/>
    <col min="4" max="4" width="18.625" style="3" customWidth="1"/>
    <col min="5" max="5" width="9.625" style="3" customWidth="1"/>
    <col min="6" max="7" width="13.25" style="3" customWidth="1"/>
    <col min="8" max="8" width="19.625" style="3" customWidth="1"/>
    <col min="9" max="11" width="8.125" style="3" customWidth="1"/>
    <col min="12" max="12" width="9" style="3"/>
    <col min="13" max="13" width="43" style="3" customWidth="1"/>
    <col min="14" max="14" width="12.625" style="3" customWidth="1"/>
    <col min="15" max="16384" width="9" style="3"/>
  </cols>
  <sheetData>
    <row r="1" s="1" customFormat="1" spans="1:4">
      <c r="A1" s="4" t="s">
        <v>0</v>
      </c>
      <c r="B1" s="5"/>
      <c r="C1" s="5"/>
      <c r="D1" s="5"/>
    </row>
    <row r="2" ht="31.1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5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33.95" customHeight="1" spans="1:11">
      <c r="A4" s="8" t="s">
        <v>3</v>
      </c>
      <c r="B4" s="8"/>
      <c r="C4" s="8"/>
      <c r="D4" s="8" t="s">
        <v>250</v>
      </c>
      <c r="E4" s="8"/>
      <c r="F4" s="9" t="s">
        <v>5</v>
      </c>
      <c r="G4" s="10"/>
      <c r="H4" s="71" t="s">
        <v>251</v>
      </c>
      <c r="I4" s="173"/>
      <c r="J4" s="173"/>
      <c r="K4" s="72"/>
    </row>
    <row r="5" s="2" customFormat="1" ht="33.95" customHeight="1" spans="1:11">
      <c r="A5" s="8" t="s">
        <v>7</v>
      </c>
      <c r="B5" s="8"/>
      <c r="C5" s="8"/>
      <c r="D5" s="9" t="s">
        <v>8</v>
      </c>
      <c r="E5" s="10"/>
      <c r="F5" s="9" t="s">
        <v>9</v>
      </c>
      <c r="G5" s="10"/>
      <c r="H5" s="8" t="s">
        <v>10</v>
      </c>
      <c r="I5" s="8"/>
      <c r="J5" s="8"/>
      <c r="K5" s="8" t="s">
        <v>11</v>
      </c>
    </row>
    <row r="6" s="2" customFormat="1" ht="33" customHeight="1" spans="1:11">
      <c r="A6" s="8"/>
      <c r="B6" s="8"/>
      <c r="C6" s="8"/>
      <c r="D6" s="168">
        <f>575820636.64/10000</f>
        <v>57582.063664</v>
      </c>
      <c r="E6" s="169"/>
      <c r="F6" s="168">
        <f>476289091.87/10000</f>
        <v>47628.909187</v>
      </c>
      <c r="G6" s="169"/>
      <c r="H6" s="24">
        <f>F6/D6</f>
        <v>0.827148354128498</v>
      </c>
      <c r="I6" s="24"/>
      <c r="J6" s="24"/>
      <c r="K6" s="174">
        <f>10*H6</f>
        <v>8.27148354128498</v>
      </c>
    </row>
    <row r="7" s="2" customFormat="1" ht="21" customHeight="1" spans="1:11">
      <c r="A7" s="8" t="s">
        <v>12</v>
      </c>
      <c r="B7" s="8" t="s">
        <v>13</v>
      </c>
      <c r="C7" s="8"/>
      <c r="D7" s="8"/>
      <c r="E7" s="8"/>
      <c r="F7" s="8" t="s">
        <v>14</v>
      </c>
      <c r="G7" s="8"/>
      <c r="H7" s="8"/>
      <c r="I7" s="8"/>
      <c r="J7" s="8"/>
      <c r="K7" s="8"/>
    </row>
    <row r="8" s="2" customFormat="1" ht="54.95" customHeight="1" spans="1:11">
      <c r="A8" s="8"/>
      <c r="B8" s="15" t="s">
        <v>252</v>
      </c>
      <c r="C8" s="15"/>
      <c r="D8" s="15"/>
      <c r="E8" s="15"/>
      <c r="F8" s="170" t="s">
        <v>253</v>
      </c>
      <c r="G8" s="170"/>
      <c r="H8" s="170"/>
      <c r="I8" s="170"/>
      <c r="J8" s="170"/>
      <c r="K8" s="170"/>
    </row>
    <row r="9" s="2" customFormat="1" ht="47.1" customHeight="1" spans="1:11">
      <c r="A9" s="13" t="s">
        <v>16</v>
      </c>
      <c r="B9" s="52" t="s">
        <v>17</v>
      </c>
      <c r="C9" s="52" t="s">
        <v>18</v>
      </c>
      <c r="D9" s="52" t="s">
        <v>19</v>
      </c>
      <c r="E9" s="52"/>
      <c r="F9" s="52" t="s">
        <v>20</v>
      </c>
      <c r="G9" s="52" t="s">
        <v>21</v>
      </c>
      <c r="H9" s="52" t="s">
        <v>22</v>
      </c>
      <c r="I9" s="52" t="s">
        <v>23</v>
      </c>
      <c r="J9" s="52" t="s">
        <v>24</v>
      </c>
      <c r="K9" s="52" t="s">
        <v>25</v>
      </c>
    </row>
    <row r="10" s="2" customFormat="1" ht="21" customHeight="1" spans="1:11">
      <c r="A10" s="13"/>
      <c r="B10" s="53" t="s">
        <v>26</v>
      </c>
      <c r="C10" s="53"/>
      <c r="D10" s="53"/>
      <c r="E10" s="53"/>
      <c r="F10" s="53"/>
      <c r="G10" s="53"/>
      <c r="H10" s="53"/>
      <c r="I10" s="53"/>
      <c r="J10" s="53"/>
      <c r="K10" s="53"/>
    </row>
    <row r="11" s="2" customFormat="1" ht="24" customHeight="1" spans="1:11">
      <c r="A11" s="13"/>
      <c r="B11" s="54" t="s">
        <v>27</v>
      </c>
      <c r="C11" s="54" t="s">
        <v>28</v>
      </c>
      <c r="D11" s="55" t="s">
        <v>29</v>
      </c>
      <c r="E11" s="55"/>
      <c r="F11" s="94">
        <v>1</v>
      </c>
      <c r="G11" s="94">
        <v>1</v>
      </c>
      <c r="H11" s="55"/>
      <c r="I11" s="24">
        <v>1</v>
      </c>
      <c r="J11" s="62">
        <v>2</v>
      </c>
      <c r="K11" s="175">
        <f t="shared" ref="K11:K24" si="0">I11*J11</f>
        <v>2</v>
      </c>
    </row>
    <row r="12" s="2" customFormat="1" ht="24" customHeight="1" spans="1:11">
      <c r="A12" s="13"/>
      <c r="B12" s="14"/>
      <c r="C12" s="14"/>
      <c r="D12" s="8" t="s">
        <v>32</v>
      </c>
      <c r="E12" s="8"/>
      <c r="F12" s="8" t="s">
        <v>33</v>
      </c>
      <c r="G12" s="60">
        <f>-4.5/8</f>
        <v>-0.5625</v>
      </c>
      <c r="H12" s="8"/>
      <c r="I12" s="24">
        <v>1</v>
      </c>
      <c r="J12" s="64">
        <v>2</v>
      </c>
      <c r="K12" s="175">
        <f t="shared" si="0"/>
        <v>2</v>
      </c>
    </row>
    <row r="13" s="2" customFormat="1" ht="24" customHeight="1" spans="1:11">
      <c r="A13" s="13"/>
      <c r="B13" s="14"/>
      <c r="C13" s="14"/>
      <c r="D13" s="8" t="s">
        <v>36</v>
      </c>
      <c r="E13" s="8"/>
      <c r="F13" s="94">
        <v>1</v>
      </c>
      <c r="G13" s="94">
        <v>1</v>
      </c>
      <c r="H13" s="8"/>
      <c r="I13" s="24">
        <v>1</v>
      </c>
      <c r="J13" s="64">
        <v>1</v>
      </c>
      <c r="K13" s="175">
        <f t="shared" si="0"/>
        <v>1</v>
      </c>
    </row>
    <row r="14" s="2" customFormat="1" ht="66.75" customHeight="1" spans="1:11">
      <c r="A14" s="57"/>
      <c r="B14" s="14" t="s">
        <v>38</v>
      </c>
      <c r="C14" s="14" t="s">
        <v>39</v>
      </c>
      <c r="D14" s="8" t="s">
        <v>40</v>
      </c>
      <c r="E14" s="8"/>
      <c r="F14" s="24">
        <v>1</v>
      </c>
      <c r="G14" s="60">
        <f>F6/D6</f>
        <v>0.827148354128498</v>
      </c>
      <c r="H14" s="8" t="s">
        <v>254</v>
      </c>
      <c r="I14" s="24">
        <v>0</v>
      </c>
      <c r="J14" s="64">
        <v>2</v>
      </c>
      <c r="K14" s="175">
        <f t="shared" si="0"/>
        <v>0</v>
      </c>
    </row>
    <row r="15" s="2" customFormat="1" ht="24" customHeight="1" spans="1:11">
      <c r="A15" s="57"/>
      <c r="B15" s="14"/>
      <c r="C15" s="14"/>
      <c r="D15" s="8" t="s">
        <v>42</v>
      </c>
      <c r="E15" s="8"/>
      <c r="F15" s="8" t="s">
        <v>217</v>
      </c>
      <c r="G15" s="60">
        <f>9988520/535291100</f>
        <v>0.0186599777205337</v>
      </c>
      <c r="H15" s="8"/>
      <c r="I15" s="24">
        <v>1</v>
      </c>
      <c r="J15" s="64">
        <v>2</v>
      </c>
      <c r="K15" s="175">
        <f t="shared" si="0"/>
        <v>2</v>
      </c>
    </row>
    <row r="16" s="2" customFormat="1" ht="24" customHeight="1" spans="1:11">
      <c r="A16" s="57"/>
      <c r="B16" s="14"/>
      <c r="C16" s="14"/>
      <c r="D16" s="8" t="s">
        <v>44</v>
      </c>
      <c r="E16" s="8"/>
      <c r="F16" s="8" t="s">
        <v>217</v>
      </c>
      <c r="G16" s="60">
        <f>38731613.56/10000/D6</f>
        <v>0.0672633300987696</v>
      </c>
      <c r="H16" s="8"/>
      <c r="I16" s="24">
        <v>1</v>
      </c>
      <c r="J16" s="64">
        <v>2</v>
      </c>
      <c r="K16" s="175">
        <f t="shared" si="0"/>
        <v>2</v>
      </c>
    </row>
    <row r="17" s="2" customFormat="1" ht="24" customHeight="1" spans="1:11">
      <c r="A17" s="57"/>
      <c r="B17" s="14"/>
      <c r="C17" s="14"/>
      <c r="D17" s="8" t="s">
        <v>46</v>
      </c>
      <c r="E17" s="8"/>
      <c r="F17" s="24" t="s">
        <v>30</v>
      </c>
      <c r="G17" s="60">
        <f>201.26/246.48</f>
        <v>0.816536838688737</v>
      </c>
      <c r="H17" s="8"/>
      <c r="I17" s="24">
        <v>1</v>
      </c>
      <c r="J17" s="64">
        <v>2</v>
      </c>
      <c r="K17" s="175">
        <f t="shared" si="0"/>
        <v>2</v>
      </c>
    </row>
    <row r="18" s="2" customFormat="1" ht="24" customHeight="1" spans="1:11">
      <c r="A18" s="57"/>
      <c r="B18" s="14"/>
      <c r="C18" s="14"/>
      <c r="D18" s="8" t="s">
        <v>47</v>
      </c>
      <c r="E18" s="8"/>
      <c r="F18" s="24" t="s">
        <v>30</v>
      </c>
      <c r="G18" s="60">
        <f>0.42/3.5</f>
        <v>0.12</v>
      </c>
      <c r="H18" s="8"/>
      <c r="I18" s="24">
        <v>1</v>
      </c>
      <c r="J18" s="64">
        <v>2</v>
      </c>
      <c r="K18" s="175">
        <f t="shared" si="0"/>
        <v>2</v>
      </c>
    </row>
    <row r="19" ht="48" customHeight="1" spans="1:14">
      <c r="A19" s="57"/>
      <c r="B19" s="14"/>
      <c r="C19" s="14"/>
      <c r="D19" s="8" t="s">
        <v>48</v>
      </c>
      <c r="E19" s="8"/>
      <c r="F19" s="24">
        <v>1</v>
      </c>
      <c r="G19" s="60">
        <f>66229133.6/85762401.57</f>
        <v>0.772239727288225</v>
      </c>
      <c r="H19" s="8" t="s">
        <v>254</v>
      </c>
      <c r="I19" s="24">
        <v>0</v>
      </c>
      <c r="J19" s="64">
        <v>2</v>
      </c>
      <c r="K19" s="175">
        <f t="shared" si="0"/>
        <v>0</v>
      </c>
      <c r="M19" s="2"/>
      <c r="N19" s="2"/>
    </row>
    <row r="20" s="2" customFormat="1" ht="33.95" customHeight="1" spans="1:11">
      <c r="A20" s="57"/>
      <c r="B20" s="14"/>
      <c r="C20" s="14" t="s">
        <v>50</v>
      </c>
      <c r="D20" s="8" t="s">
        <v>51</v>
      </c>
      <c r="E20" s="8"/>
      <c r="F20" s="8" t="s">
        <v>255</v>
      </c>
      <c r="G20" s="8" t="s">
        <v>255</v>
      </c>
      <c r="H20" s="8"/>
      <c r="I20" s="24">
        <v>1</v>
      </c>
      <c r="J20" s="64">
        <v>3</v>
      </c>
      <c r="K20" s="175">
        <f t="shared" si="0"/>
        <v>3</v>
      </c>
    </row>
    <row r="21" s="2" customFormat="1" ht="30.95" customHeight="1" spans="1:11">
      <c r="A21" s="57"/>
      <c r="B21" s="14"/>
      <c r="C21" s="14"/>
      <c r="D21" s="8" t="s">
        <v>53</v>
      </c>
      <c r="E21" s="8"/>
      <c r="F21" s="8" t="s">
        <v>256</v>
      </c>
      <c r="G21" s="8" t="s">
        <v>256</v>
      </c>
      <c r="H21" s="8"/>
      <c r="I21" s="24">
        <v>1</v>
      </c>
      <c r="J21" s="64">
        <v>5</v>
      </c>
      <c r="K21" s="175">
        <f t="shared" si="0"/>
        <v>5</v>
      </c>
    </row>
    <row r="22" s="2" customFormat="1" ht="24" customHeight="1" spans="1:11">
      <c r="A22" s="57"/>
      <c r="B22" s="14"/>
      <c r="C22" s="14"/>
      <c r="D22" s="8" t="s">
        <v>55</v>
      </c>
      <c r="E22" s="8"/>
      <c r="F22" s="24">
        <v>1</v>
      </c>
      <c r="G22" s="94">
        <v>1</v>
      </c>
      <c r="H22" s="8"/>
      <c r="I22" s="24">
        <v>1</v>
      </c>
      <c r="J22" s="64">
        <v>1</v>
      </c>
      <c r="K22" s="175">
        <f t="shared" si="0"/>
        <v>1</v>
      </c>
    </row>
    <row r="23" s="2" customFormat="1" ht="24" customHeight="1" spans="1:11">
      <c r="A23" s="57"/>
      <c r="B23" s="14"/>
      <c r="C23" s="14" t="s">
        <v>57</v>
      </c>
      <c r="D23" s="8" t="s">
        <v>58</v>
      </c>
      <c r="E23" s="8"/>
      <c r="F23" s="8" t="s">
        <v>257</v>
      </c>
      <c r="G23" s="8" t="s">
        <v>257</v>
      </c>
      <c r="H23" s="8"/>
      <c r="I23" s="24">
        <v>1</v>
      </c>
      <c r="J23" s="64">
        <v>2</v>
      </c>
      <c r="K23" s="175">
        <f t="shared" si="0"/>
        <v>2</v>
      </c>
    </row>
    <row r="24" s="2" customFormat="1" ht="24" customHeight="1" spans="1:11">
      <c r="A24" s="57"/>
      <c r="B24" s="14"/>
      <c r="C24" s="14"/>
      <c r="D24" s="8" t="s">
        <v>60</v>
      </c>
      <c r="E24" s="8"/>
      <c r="F24" s="24">
        <v>1</v>
      </c>
      <c r="G24" s="94">
        <v>1</v>
      </c>
      <c r="H24" s="8"/>
      <c r="I24" s="24">
        <f>1-((F24-G24)/F24)/10%</f>
        <v>1</v>
      </c>
      <c r="J24" s="64">
        <v>2</v>
      </c>
      <c r="K24" s="175">
        <f t="shared" si="0"/>
        <v>2</v>
      </c>
    </row>
    <row r="25" s="2" customFormat="1" ht="24" customHeight="1" spans="1:11">
      <c r="A25" s="57"/>
      <c r="B25" s="53" t="s">
        <v>62</v>
      </c>
      <c r="C25" s="53"/>
      <c r="D25" s="53"/>
      <c r="E25" s="53"/>
      <c r="F25" s="53"/>
      <c r="G25" s="53"/>
      <c r="H25" s="53"/>
      <c r="I25" s="53"/>
      <c r="J25" s="53"/>
      <c r="K25" s="53"/>
    </row>
    <row r="26" s="2" customFormat="1" ht="33" customHeight="1" spans="1:11">
      <c r="A26" s="13"/>
      <c r="B26" s="58" t="s">
        <v>63</v>
      </c>
      <c r="C26" s="58" t="s">
        <v>64</v>
      </c>
      <c r="D26" s="8" t="s">
        <v>258</v>
      </c>
      <c r="E26" s="8"/>
      <c r="F26" s="8" t="s">
        <v>259</v>
      </c>
      <c r="G26" s="24">
        <v>1</v>
      </c>
      <c r="H26" s="8"/>
      <c r="I26" s="24">
        <v>1</v>
      </c>
      <c r="J26" s="64">
        <v>10</v>
      </c>
      <c r="K26" s="175">
        <f t="shared" ref="K26:K32" si="1">I26*J26</f>
        <v>10</v>
      </c>
    </row>
    <row r="27" s="2" customFormat="1" ht="33" customHeight="1" spans="1:11">
      <c r="A27" s="13"/>
      <c r="B27" s="59" t="s">
        <v>71</v>
      </c>
      <c r="C27" s="14" t="s">
        <v>72</v>
      </c>
      <c r="D27" s="8" t="s">
        <v>260</v>
      </c>
      <c r="E27" s="8"/>
      <c r="F27" s="8" t="s">
        <v>261</v>
      </c>
      <c r="G27" s="8" t="s">
        <v>261</v>
      </c>
      <c r="H27" s="8"/>
      <c r="I27" s="24">
        <v>1</v>
      </c>
      <c r="J27" s="64">
        <v>8</v>
      </c>
      <c r="K27" s="175">
        <f t="shared" si="1"/>
        <v>8</v>
      </c>
    </row>
    <row r="28" s="2" customFormat="1" ht="33" customHeight="1" spans="1:11">
      <c r="A28" s="13"/>
      <c r="B28" s="58"/>
      <c r="C28" s="59" t="s">
        <v>74</v>
      </c>
      <c r="D28" s="8" t="s">
        <v>262</v>
      </c>
      <c r="E28" s="8"/>
      <c r="F28" s="8" t="s">
        <v>263</v>
      </c>
      <c r="G28" s="8" t="s">
        <v>263</v>
      </c>
      <c r="H28" s="8"/>
      <c r="I28" s="24">
        <v>1</v>
      </c>
      <c r="J28" s="64">
        <v>9</v>
      </c>
      <c r="K28" s="175">
        <f t="shared" si="1"/>
        <v>9</v>
      </c>
    </row>
    <row r="29" s="2" customFormat="1" ht="66" customHeight="1" spans="1:11">
      <c r="A29" s="13"/>
      <c r="B29" s="58"/>
      <c r="C29" s="58"/>
      <c r="D29" s="8" t="s">
        <v>264</v>
      </c>
      <c r="E29" s="8"/>
      <c r="F29" s="8" t="s">
        <v>265</v>
      </c>
      <c r="G29" s="8" t="s">
        <v>265</v>
      </c>
      <c r="H29" s="8"/>
      <c r="I29" s="24">
        <v>1</v>
      </c>
      <c r="J29" s="64">
        <v>9</v>
      </c>
      <c r="K29" s="175">
        <f t="shared" si="1"/>
        <v>9</v>
      </c>
    </row>
    <row r="30" s="2" customFormat="1" ht="33" customHeight="1" spans="1:11">
      <c r="A30" s="13"/>
      <c r="B30" s="58"/>
      <c r="C30" s="59" t="s">
        <v>76</v>
      </c>
      <c r="D30" s="8" t="s">
        <v>266</v>
      </c>
      <c r="E30" s="8"/>
      <c r="F30" s="8" t="s">
        <v>259</v>
      </c>
      <c r="G30" s="24">
        <v>1</v>
      </c>
      <c r="H30" s="8"/>
      <c r="I30" s="24">
        <v>1</v>
      </c>
      <c r="J30" s="64">
        <v>8</v>
      </c>
      <c r="K30" s="175">
        <f t="shared" si="1"/>
        <v>8</v>
      </c>
    </row>
    <row r="31" s="2" customFormat="1" ht="33" customHeight="1" spans="1:11">
      <c r="A31" s="13"/>
      <c r="B31" s="58"/>
      <c r="C31" s="58"/>
      <c r="D31" s="8" t="s">
        <v>76</v>
      </c>
      <c r="E31" s="8"/>
      <c r="F31" s="8" t="s">
        <v>259</v>
      </c>
      <c r="G31" s="24">
        <v>1</v>
      </c>
      <c r="H31" s="8"/>
      <c r="I31" s="24">
        <v>1</v>
      </c>
      <c r="J31" s="64">
        <v>8</v>
      </c>
      <c r="K31" s="175">
        <f t="shared" si="1"/>
        <v>8</v>
      </c>
    </row>
    <row r="32" s="2" customFormat="1" ht="33" customHeight="1" spans="1:11">
      <c r="A32" s="13"/>
      <c r="B32" s="54"/>
      <c r="C32" s="54"/>
      <c r="D32" s="8" t="s">
        <v>267</v>
      </c>
      <c r="E32" s="8"/>
      <c r="F32" s="8" t="s">
        <v>259</v>
      </c>
      <c r="G32" s="24">
        <v>1</v>
      </c>
      <c r="H32" s="8"/>
      <c r="I32" s="24">
        <v>1</v>
      </c>
      <c r="J32" s="64">
        <v>8</v>
      </c>
      <c r="K32" s="175">
        <f t="shared" si="1"/>
        <v>8</v>
      </c>
    </row>
    <row r="33" s="2" customFormat="1" ht="41.1" customHeight="1" spans="1:11">
      <c r="A33" s="16" t="s">
        <v>79</v>
      </c>
      <c r="B33" s="171">
        <f>K6+SUM(K11:K24)+SUM(K26:K32)</f>
        <v>94.271483541285</v>
      </c>
      <c r="C33" s="172"/>
      <c r="D33" s="172"/>
      <c r="E33" s="172"/>
      <c r="F33" s="172"/>
      <c r="G33" s="172"/>
      <c r="H33" s="172"/>
      <c r="I33" s="172"/>
      <c r="J33" s="172"/>
      <c r="K33" s="176"/>
    </row>
    <row r="34" s="2" customFormat="1" ht="36" customHeight="1" spans="1:11">
      <c r="A34" s="16" t="s">
        <v>80</v>
      </c>
      <c r="B34" s="17" t="s">
        <v>81</v>
      </c>
      <c r="C34" s="18"/>
      <c r="D34" s="18"/>
      <c r="E34" s="18"/>
      <c r="F34" s="18"/>
      <c r="G34" s="18"/>
      <c r="H34" s="18"/>
      <c r="I34" s="18"/>
      <c r="J34" s="18"/>
      <c r="K34" s="22"/>
    </row>
    <row r="35" ht="33.95" customHeight="1" spans="1:11">
      <c r="A35" s="19" t="s">
        <v>82</v>
      </c>
      <c r="B35" s="20"/>
      <c r="C35" s="20"/>
      <c r="D35" s="20"/>
      <c r="E35" s="20"/>
      <c r="F35" s="20"/>
      <c r="G35" s="20"/>
      <c r="H35" s="20"/>
      <c r="I35" s="20"/>
      <c r="J35" s="20"/>
      <c r="K35" s="23"/>
    </row>
  </sheetData>
  <mergeCells count="55">
    <mergeCell ref="A2:K2"/>
    <mergeCell ref="A3:K3"/>
    <mergeCell ref="A4:C4"/>
    <mergeCell ref="D4:E4"/>
    <mergeCell ref="F4:G4"/>
    <mergeCell ref="H4:K4"/>
    <mergeCell ref="D5:E5"/>
    <mergeCell ref="F5:G5"/>
    <mergeCell ref="H5:J5"/>
    <mergeCell ref="D6:E6"/>
    <mergeCell ref="F6:G6"/>
    <mergeCell ref="H6:J6"/>
    <mergeCell ref="B7:E7"/>
    <mergeCell ref="F7:K7"/>
    <mergeCell ref="B8:E8"/>
    <mergeCell ref="F8:K8"/>
    <mergeCell ref="D9:E9"/>
    <mergeCell ref="B10:K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K25"/>
    <mergeCell ref="D26:E26"/>
    <mergeCell ref="D27:E27"/>
    <mergeCell ref="D28:E28"/>
    <mergeCell ref="D29:E29"/>
    <mergeCell ref="D30:E30"/>
    <mergeCell ref="D31:E31"/>
    <mergeCell ref="D32:E32"/>
    <mergeCell ref="B33:K33"/>
    <mergeCell ref="B34:K34"/>
    <mergeCell ref="A35:K35"/>
    <mergeCell ref="A7:A8"/>
    <mergeCell ref="A9:A32"/>
    <mergeCell ref="B11:B13"/>
    <mergeCell ref="B14:B24"/>
    <mergeCell ref="B27:B32"/>
    <mergeCell ref="C11:C13"/>
    <mergeCell ref="C14:C19"/>
    <mergeCell ref="C20:C22"/>
    <mergeCell ref="C23:C24"/>
    <mergeCell ref="C28:C29"/>
    <mergeCell ref="C30:C32"/>
    <mergeCell ref="A5:C6"/>
  </mergeCells>
  <pageMargins left="0.75" right="0.75" top="1" bottom="1" header="0.5" footer="0.5"/>
  <pageSetup paperSize="9" scale="6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5"/>
  <sheetViews>
    <sheetView workbookViewId="0">
      <selection activeCell="D20" sqref="D20:E20"/>
    </sheetView>
  </sheetViews>
  <sheetFormatPr defaultColWidth="9" defaultRowHeight="14.25"/>
  <cols>
    <col min="1" max="1" width="7.125" style="134" customWidth="1"/>
    <col min="2" max="2" width="7.625" style="134" customWidth="1"/>
    <col min="3" max="3" width="9.125" style="134" customWidth="1"/>
    <col min="4" max="4" width="16.5" style="134" customWidth="1"/>
    <col min="5" max="6" width="12.125" style="134" customWidth="1"/>
    <col min="7" max="7" width="13.125" style="134" customWidth="1"/>
    <col min="8" max="8" width="11.875" style="134" customWidth="1"/>
    <col min="9" max="9" width="7" style="134" customWidth="1"/>
    <col min="10" max="10" width="8.375" style="134" customWidth="1"/>
    <col min="11" max="11" width="19.75" style="134" customWidth="1"/>
    <col min="12" max="12" width="9" style="134"/>
    <col min="13" max="13" width="9.75" style="134" customWidth="1"/>
    <col min="14" max="14" width="9" style="134"/>
    <col min="15" max="15" width="33" style="134" customWidth="1"/>
    <col min="16" max="16" width="22.5" style="134" customWidth="1"/>
    <col min="17" max="16384" width="9" style="134"/>
  </cols>
  <sheetData>
    <row r="1" spans="1:1">
      <c r="A1" s="4" t="s">
        <v>0</v>
      </c>
    </row>
    <row r="2" s="132" customFormat="1" ht="21" spans="1:11">
      <c r="A2" s="135" t="s">
        <v>268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="132" customFormat="1" ht="20.25" spans="1:11">
      <c r="A3" s="136" t="s">
        <v>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="133" customFormat="1" ht="33.95" customHeight="1" spans="1:11">
      <c r="A4" s="137" t="s">
        <v>3</v>
      </c>
      <c r="B4" s="137"/>
      <c r="C4" s="137"/>
      <c r="D4" s="137" t="s">
        <v>269</v>
      </c>
      <c r="E4" s="137"/>
      <c r="F4" s="138" t="s">
        <v>5</v>
      </c>
      <c r="G4" s="139"/>
      <c r="H4" s="138" t="s">
        <v>270</v>
      </c>
      <c r="I4" s="158"/>
      <c r="J4" s="158"/>
      <c r="K4" s="139"/>
    </row>
    <row r="5" s="133" customFormat="1" ht="33.95" customHeight="1" spans="1:11">
      <c r="A5" s="137" t="s">
        <v>7</v>
      </c>
      <c r="B5" s="137"/>
      <c r="C5" s="137"/>
      <c r="D5" s="138" t="s">
        <v>8</v>
      </c>
      <c r="E5" s="139"/>
      <c r="F5" s="138" t="s">
        <v>9</v>
      </c>
      <c r="G5" s="139"/>
      <c r="H5" s="137" t="s">
        <v>10</v>
      </c>
      <c r="I5" s="137"/>
      <c r="J5" s="137"/>
      <c r="K5" s="137" t="s">
        <v>11</v>
      </c>
    </row>
    <row r="6" s="133" customFormat="1" ht="33" customHeight="1" spans="1:11">
      <c r="A6" s="137"/>
      <c r="B6" s="137"/>
      <c r="C6" s="137"/>
      <c r="D6" s="138">
        <v>38343.8</v>
      </c>
      <c r="E6" s="139"/>
      <c r="F6" s="138">
        <v>38343.8</v>
      </c>
      <c r="G6" s="139"/>
      <c r="H6" s="140">
        <v>1</v>
      </c>
      <c r="I6" s="137"/>
      <c r="J6" s="137"/>
      <c r="K6" s="137">
        <v>10</v>
      </c>
    </row>
    <row r="7" s="133" customFormat="1" ht="21" customHeight="1" spans="1:11">
      <c r="A7" s="137" t="s">
        <v>12</v>
      </c>
      <c r="B7" s="137" t="s">
        <v>13</v>
      </c>
      <c r="C7" s="137"/>
      <c r="D7" s="137"/>
      <c r="E7" s="137"/>
      <c r="F7" s="137" t="s">
        <v>14</v>
      </c>
      <c r="G7" s="137"/>
      <c r="H7" s="137"/>
      <c r="I7" s="137"/>
      <c r="J7" s="137"/>
      <c r="K7" s="137"/>
    </row>
    <row r="8" s="133" customFormat="1" ht="297.95" customHeight="1" spans="1:11">
      <c r="A8" s="137"/>
      <c r="B8" s="141" t="s">
        <v>271</v>
      </c>
      <c r="C8" s="141"/>
      <c r="D8" s="141"/>
      <c r="E8" s="141"/>
      <c r="F8" s="141" t="s">
        <v>272</v>
      </c>
      <c r="G8" s="141"/>
      <c r="H8" s="141"/>
      <c r="I8" s="141"/>
      <c r="J8" s="141"/>
      <c r="K8" s="141"/>
    </row>
    <row r="9" s="133" customFormat="1" ht="37.35" customHeight="1" spans="1:11">
      <c r="A9" s="142" t="s">
        <v>16</v>
      </c>
      <c r="B9" s="143" t="s">
        <v>17</v>
      </c>
      <c r="C9" s="143" t="s">
        <v>18</v>
      </c>
      <c r="D9" s="143" t="s">
        <v>19</v>
      </c>
      <c r="E9" s="143"/>
      <c r="F9" s="143" t="s">
        <v>20</v>
      </c>
      <c r="G9" s="143" t="s">
        <v>21</v>
      </c>
      <c r="H9" s="143" t="s">
        <v>22</v>
      </c>
      <c r="I9" s="143" t="s">
        <v>23</v>
      </c>
      <c r="J9" s="143" t="s">
        <v>24</v>
      </c>
      <c r="K9" s="143" t="s">
        <v>25</v>
      </c>
    </row>
    <row r="10" s="133" customFormat="1" ht="15.75" spans="1:11">
      <c r="A10" s="142"/>
      <c r="B10" s="144" t="s">
        <v>26</v>
      </c>
      <c r="C10" s="144"/>
      <c r="D10" s="144"/>
      <c r="E10" s="144"/>
      <c r="F10" s="144"/>
      <c r="G10" s="144"/>
      <c r="H10" s="144"/>
      <c r="I10" s="144"/>
      <c r="J10" s="144"/>
      <c r="K10" s="144"/>
    </row>
    <row r="11" s="133" customFormat="1" ht="15.75" spans="1:11">
      <c r="A11" s="142"/>
      <c r="B11" s="54" t="s">
        <v>27</v>
      </c>
      <c r="C11" s="54" t="s">
        <v>28</v>
      </c>
      <c r="D11" s="145" t="s">
        <v>29</v>
      </c>
      <c r="E11" s="145"/>
      <c r="F11" s="146" t="s">
        <v>30</v>
      </c>
      <c r="G11" s="146">
        <v>1</v>
      </c>
      <c r="H11" s="145"/>
      <c r="I11" s="159">
        <v>1</v>
      </c>
      <c r="J11" s="160">
        <v>2</v>
      </c>
      <c r="K11" s="160">
        <v>2</v>
      </c>
    </row>
    <row r="12" s="133" customFormat="1" ht="15.75" spans="1:11">
      <c r="A12" s="142"/>
      <c r="B12" s="14"/>
      <c r="C12" s="14"/>
      <c r="D12" s="137" t="s">
        <v>32</v>
      </c>
      <c r="E12" s="137"/>
      <c r="F12" s="137" t="s">
        <v>273</v>
      </c>
      <c r="G12" s="147">
        <v>-0.7938</v>
      </c>
      <c r="H12" s="137"/>
      <c r="I12" s="161">
        <v>1</v>
      </c>
      <c r="J12" s="162">
        <v>2</v>
      </c>
      <c r="K12" s="162">
        <v>2</v>
      </c>
    </row>
    <row r="13" s="133" customFormat="1" ht="15.75" spans="1:11">
      <c r="A13" s="142"/>
      <c r="B13" s="14"/>
      <c r="C13" s="14"/>
      <c r="D13" s="137" t="s">
        <v>36</v>
      </c>
      <c r="E13" s="137"/>
      <c r="F13" s="137" t="s">
        <v>161</v>
      </c>
      <c r="G13" s="137" t="s">
        <v>161</v>
      </c>
      <c r="H13" s="137"/>
      <c r="I13" s="161">
        <v>1</v>
      </c>
      <c r="J13" s="162">
        <v>1</v>
      </c>
      <c r="K13" s="162">
        <v>1</v>
      </c>
    </row>
    <row r="14" s="133" customFormat="1" ht="15.75" spans="1:11">
      <c r="A14" s="148"/>
      <c r="B14" s="14" t="s">
        <v>38</v>
      </c>
      <c r="C14" s="14" t="s">
        <v>39</v>
      </c>
      <c r="D14" s="137" t="s">
        <v>40</v>
      </c>
      <c r="E14" s="137"/>
      <c r="F14" s="149" t="s">
        <v>216</v>
      </c>
      <c r="G14" s="140">
        <v>1</v>
      </c>
      <c r="H14" s="137"/>
      <c r="I14" s="161">
        <v>1</v>
      </c>
      <c r="J14" s="162">
        <v>2</v>
      </c>
      <c r="K14" s="162">
        <v>2</v>
      </c>
    </row>
    <row r="15" s="133" customFormat="1" ht="42" customHeight="1" spans="1:11">
      <c r="A15" s="148"/>
      <c r="B15" s="14"/>
      <c r="C15" s="14"/>
      <c r="D15" s="137" t="s">
        <v>42</v>
      </c>
      <c r="E15" s="137"/>
      <c r="F15" s="137" t="s">
        <v>274</v>
      </c>
      <c r="G15" s="140">
        <v>3.28</v>
      </c>
      <c r="H15" s="137" t="s">
        <v>275</v>
      </c>
      <c r="I15" s="161">
        <v>0</v>
      </c>
      <c r="J15" s="162">
        <v>2</v>
      </c>
      <c r="K15" s="162">
        <v>0</v>
      </c>
    </row>
    <row r="16" s="133" customFormat="1" ht="15.75" spans="1:11">
      <c r="A16" s="148"/>
      <c r="B16" s="14"/>
      <c r="C16" s="14"/>
      <c r="D16" s="137" t="s">
        <v>44</v>
      </c>
      <c r="E16" s="137"/>
      <c r="F16" s="149" t="s">
        <v>225</v>
      </c>
      <c r="G16" s="140">
        <v>0</v>
      </c>
      <c r="H16" s="137"/>
      <c r="I16" s="161">
        <v>1</v>
      </c>
      <c r="J16" s="162">
        <v>2</v>
      </c>
      <c r="K16" s="162">
        <f t="shared" ref="K16:K24" si="0">J16*I16</f>
        <v>2</v>
      </c>
    </row>
    <row r="17" s="133" customFormat="1" ht="15.75" spans="1:11">
      <c r="A17" s="148"/>
      <c r="B17" s="14"/>
      <c r="C17" s="14"/>
      <c r="D17" s="137" t="s">
        <v>46</v>
      </c>
      <c r="E17" s="137"/>
      <c r="F17" s="146" t="s">
        <v>30</v>
      </c>
      <c r="G17" s="140">
        <v>1</v>
      </c>
      <c r="H17" s="137"/>
      <c r="I17" s="161">
        <v>1</v>
      </c>
      <c r="J17" s="162">
        <v>2</v>
      </c>
      <c r="K17" s="162">
        <f t="shared" si="0"/>
        <v>2</v>
      </c>
    </row>
    <row r="18" s="133" customFormat="1" ht="15.75" spans="1:11">
      <c r="A18" s="148"/>
      <c r="B18" s="14"/>
      <c r="C18" s="14"/>
      <c r="D18" s="137" t="s">
        <v>47</v>
      </c>
      <c r="E18" s="137"/>
      <c r="F18" s="146" t="s">
        <v>30</v>
      </c>
      <c r="G18" s="140">
        <v>1</v>
      </c>
      <c r="H18" s="137"/>
      <c r="I18" s="161">
        <v>1</v>
      </c>
      <c r="J18" s="162">
        <v>2</v>
      </c>
      <c r="K18" s="162">
        <f t="shared" si="0"/>
        <v>2</v>
      </c>
    </row>
    <row r="19" s="133" customFormat="1" ht="15.75" spans="1:11">
      <c r="A19" s="148"/>
      <c r="B19" s="14"/>
      <c r="C19" s="14"/>
      <c r="D19" s="137" t="s">
        <v>48</v>
      </c>
      <c r="E19" s="137"/>
      <c r="F19" s="149" t="s">
        <v>61</v>
      </c>
      <c r="G19" s="140">
        <v>1</v>
      </c>
      <c r="H19" s="137"/>
      <c r="I19" s="161">
        <v>1</v>
      </c>
      <c r="J19" s="162">
        <v>2</v>
      </c>
      <c r="K19" s="162">
        <f t="shared" si="0"/>
        <v>2</v>
      </c>
    </row>
    <row r="20" s="133" customFormat="1" ht="39.75" customHeight="1" spans="1:11">
      <c r="A20" s="148"/>
      <c r="B20" s="14"/>
      <c r="C20" s="14" t="s">
        <v>50</v>
      </c>
      <c r="D20" s="137" t="s">
        <v>51</v>
      </c>
      <c r="E20" s="137"/>
      <c r="F20" s="137" t="s">
        <v>52</v>
      </c>
      <c r="G20" s="137" t="s">
        <v>276</v>
      </c>
      <c r="H20" s="137" t="s">
        <v>277</v>
      </c>
      <c r="I20" s="161">
        <v>0.8</v>
      </c>
      <c r="J20" s="162">
        <v>3</v>
      </c>
      <c r="K20" s="162">
        <f t="shared" si="0"/>
        <v>2.4</v>
      </c>
    </row>
    <row r="21" s="133" customFormat="1" ht="15.75" spans="1:11">
      <c r="A21" s="148"/>
      <c r="B21" s="14"/>
      <c r="C21" s="14"/>
      <c r="D21" s="137" t="s">
        <v>53</v>
      </c>
      <c r="E21" s="137"/>
      <c r="F21" s="137" t="s">
        <v>54</v>
      </c>
      <c r="G21" s="137" t="s">
        <v>54</v>
      </c>
      <c r="H21" s="137"/>
      <c r="I21" s="161">
        <v>1</v>
      </c>
      <c r="J21" s="162">
        <v>5</v>
      </c>
      <c r="K21" s="162">
        <f t="shared" si="0"/>
        <v>5</v>
      </c>
    </row>
    <row r="22" s="133" customFormat="1" ht="15.75" spans="1:11">
      <c r="A22" s="148"/>
      <c r="B22" s="14"/>
      <c r="C22" s="14"/>
      <c r="D22" s="137" t="s">
        <v>55</v>
      </c>
      <c r="E22" s="137"/>
      <c r="F22" s="137" t="s">
        <v>278</v>
      </c>
      <c r="G22" s="137" t="s">
        <v>278</v>
      </c>
      <c r="H22" s="137"/>
      <c r="I22" s="161">
        <v>1</v>
      </c>
      <c r="J22" s="162">
        <v>1</v>
      </c>
      <c r="K22" s="162">
        <f t="shared" si="0"/>
        <v>1</v>
      </c>
    </row>
    <row r="23" s="133" customFormat="1" ht="15.75" spans="1:11">
      <c r="A23" s="148"/>
      <c r="B23" s="14"/>
      <c r="C23" s="14" t="s">
        <v>57</v>
      </c>
      <c r="D23" s="137" t="s">
        <v>58</v>
      </c>
      <c r="E23" s="137"/>
      <c r="F23" s="137" t="s">
        <v>59</v>
      </c>
      <c r="G23" s="137" t="s">
        <v>59</v>
      </c>
      <c r="H23" s="137"/>
      <c r="I23" s="161">
        <v>1</v>
      </c>
      <c r="J23" s="162">
        <v>2</v>
      </c>
      <c r="K23" s="162">
        <f t="shared" si="0"/>
        <v>2</v>
      </c>
    </row>
    <row r="24" s="133" customFormat="1" ht="15.75" spans="1:11">
      <c r="A24" s="148"/>
      <c r="B24" s="14"/>
      <c r="C24" s="14"/>
      <c r="D24" s="137" t="s">
        <v>60</v>
      </c>
      <c r="E24" s="137"/>
      <c r="F24" s="149" t="s">
        <v>216</v>
      </c>
      <c r="G24" s="140">
        <v>1</v>
      </c>
      <c r="H24" s="137"/>
      <c r="I24" s="161">
        <v>1</v>
      </c>
      <c r="J24" s="162">
        <v>2</v>
      </c>
      <c r="K24" s="162">
        <f t="shared" si="0"/>
        <v>2</v>
      </c>
    </row>
    <row r="25" s="133" customFormat="1" ht="15.75" spans="1:16">
      <c r="A25" s="148"/>
      <c r="B25" s="150" t="s">
        <v>62</v>
      </c>
      <c r="C25" s="151"/>
      <c r="D25" s="151"/>
      <c r="E25" s="151"/>
      <c r="F25" s="151"/>
      <c r="G25" s="151"/>
      <c r="H25" s="151"/>
      <c r="I25" s="151"/>
      <c r="J25" s="151"/>
      <c r="K25" s="163"/>
      <c r="O25" s="164"/>
      <c r="P25" s="164"/>
    </row>
    <row r="26" s="133" customFormat="1" ht="15.75" spans="1:16">
      <c r="A26" s="142"/>
      <c r="B26" s="59" t="s">
        <v>63</v>
      </c>
      <c r="C26" s="59" t="s">
        <v>64</v>
      </c>
      <c r="D26" s="145" t="s">
        <v>279</v>
      </c>
      <c r="E26" s="145"/>
      <c r="F26" s="149" t="s">
        <v>61</v>
      </c>
      <c r="G26" s="146">
        <v>1</v>
      </c>
      <c r="H26" s="145"/>
      <c r="I26" s="159">
        <v>1</v>
      </c>
      <c r="J26" s="160">
        <v>5</v>
      </c>
      <c r="K26" s="162">
        <f t="shared" ref="K26:K42" si="1">J26*I26</f>
        <v>5</v>
      </c>
      <c r="P26" s="164"/>
    </row>
    <row r="27" s="133" customFormat="1" ht="15.75" spans="1:16">
      <c r="A27" s="142"/>
      <c r="B27" s="58"/>
      <c r="C27" s="58"/>
      <c r="D27" s="137" t="s">
        <v>280</v>
      </c>
      <c r="E27" s="137"/>
      <c r="F27" s="149" t="s">
        <v>61</v>
      </c>
      <c r="G27" s="140">
        <v>0.9</v>
      </c>
      <c r="H27" s="137"/>
      <c r="I27" s="161">
        <v>1</v>
      </c>
      <c r="J27" s="162">
        <v>5</v>
      </c>
      <c r="K27" s="162">
        <f t="shared" si="1"/>
        <v>5</v>
      </c>
      <c r="O27" s="164"/>
      <c r="P27" s="164"/>
    </row>
    <row r="28" s="133" customFormat="1" ht="31.5" spans="1:16">
      <c r="A28" s="142"/>
      <c r="B28" s="58"/>
      <c r="C28" s="58"/>
      <c r="D28" s="138" t="s">
        <v>281</v>
      </c>
      <c r="E28" s="139"/>
      <c r="F28" s="149" t="s">
        <v>282</v>
      </c>
      <c r="G28" s="137" t="s">
        <v>283</v>
      </c>
      <c r="H28" s="137" t="s">
        <v>284</v>
      </c>
      <c r="I28" s="161">
        <v>0.8</v>
      </c>
      <c r="J28" s="162">
        <v>3</v>
      </c>
      <c r="K28" s="162">
        <f t="shared" si="1"/>
        <v>2.4</v>
      </c>
      <c r="O28" s="164"/>
      <c r="P28" s="164"/>
    </row>
    <row r="29" s="133" customFormat="1" ht="31.5" spans="1:16">
      <c r="A29" s="142"/>
      <c r="B29" s="58"/>
      <c r="C29" s="58"/>
      <c r="D29" s="138" t="s">
        <v>285</v>
      </c>
      <c r="E29" s="139"/>
      <c r="F29" s="149" t="s">
        <v>286</v>
      </c>
      <c r="G29" s="137" t="s">
        <v>287</v>
      </c>
      <c r="H29" s="137" t="s">
        <v>288</v>
      </c>
      <c r="I29" s="161">
        <v>0.8</v>
      </c>
      <c r="J29" s="162">
        <v>3</v>
      </c>
      <c r="K29" s="162">
        <f t="shared" si="1"/>
        <v>2.4</v>
      </c>
      <c r="O29" s="164"/>
      <c r="P29" s="164"/>
    </row>
    <row r="30" s="133" customFormat="1" ht="15.75" spans="1:16">
      <c r="A30" s="142"/>
      <c r="B30" s="58"/>
      <c r="C30" s="58"/>
      <c r="D30" s="138" t="s">
        <v>289</v>
      </c>
      <c r="E30" s="139"/>
      <c r="F30" s="149" t="s">
        <v>290</v>
      </c>
      <c r="G30" s="137" t="s">
        <v>290</v>
      </c>
      <c r="H30" s="137"/>
      <c r="I30" s="161">
        <v>1</v>
      </c>
      <c r="J30" s="162">
        <v>3</v>
      </c>
      <c r="K30" s="162">
        <f t="shared" si="1"/>
        <v>3</v>
      </c>
      <c r="O30" s="164"/>
      <c r="P30" s="164"/>
    </row>
    <row r="31" s="133" customFormat="1" ht="20.25" spans="1:16">
      <c r="A31" s="142"/>
      <c r="B31" s="58"/>
      <c r="C31" s="58"/>
      <c r="D31" s="138" t="s">
        <v>291</v>
      </c>
      <c r="E31" s="139"/>
      <c r="F31" s="149" t="s">
        <v>292</v>
      </c>
      <c r="G31" s="140">
        <v>0.75</v>
      </c>
      <c r="H31" s="137"/>
      <c r="I31" s="161">
        <v>1</v>
      </c>
      <c r="J31" s="162">
        <v>3</v>
      </c>
      <c r="K31" s="162">
        <f t="shared" si="1"/>
        <v>3</v>
      </c>
      <c r="O31" s="165"/>
      <c r="P31" s="164"/>
    </row>
    <row r="32" s="133" customFormat="1" ht="15.75" spans="1:16">
      <c r="A32" s="142"/>
      <c r="B32" s="58"/>
      <c r="C32" s="58"/>
      <c r="D32" s="138" t="s">
        <v>293</v>
      </c>
      <c r="E32" s="139"/>
      <c r="F32" s="149" t="s">
        <v>78</v>
      </c>
      <c r="G32" s="140">
        <v>0.95</v>
      </c>
      <c r="H32" s="137"/>
      <c r="I32" s="161">
        <v>1</v>
      </c>
      <c r="J32" s="162">
        <v>3</v>
      </c>
      <c r="K32" s="162">
        <f t="shared" si="1"/>
        <v>3</v>
      </c>
      <c r="O32" s="164"/>
      <c r="P32" s="164"/>
    </row>
    <row r="33" s="133" customFormat="1" ht="15.75" spans="1:16">
      <c r="A33" s="142"/>
      <c r="B33" s="58"/>
      <c r="C33" s="58"/>
      <c r="D33" s="138" t="s">
        <v>294</v>
      </c>
      <c r="E33" s="139"/>
      <c r="F33" s="149" t="s">
        <v>41</v>
      </c>
      <c r="G33" s="140">
        <v>1</v>
      </c>
      <c r="H33" s="137"/>
      <c r="I33" s="161">
        <v>1</v>
      </c>
      <c r="J33" s="162">
        <v>3</v>
      </c>
      <c r="K33" s="162">
        <f t="shared" si="1"/>
        <v>3</v>
      </c>
      <c r="O33" s="164"/>
      <c r="P33" s="164"/>
    </row>
    <row r="34" s="133" customFormat="1" ht="15.75" spans="1:16">
      <c r="A34" s="142"/>
      <c r="B34" s="58"/>
      <c r="C34" s="58"/>
      <c r="D34" s="138" t="s">
        <v>295</v>
      </c>
      <c r="E34" s="139"/>
      <c r="F34" s="149" t="s">
        <v>296</v>
      </c>
      <c r="G34" s="140">
        <v>0.87</v>
      </c>
      <c r="H34" s="137"/>
      <c r="I34" s="161">
        <v>1</v>
      </c>
      <c r="J34" s="162">
        <v>3</v>
      </c>
      <c r="K34" s="162">
        <f t="shared" si="1"/>
        <v>3</v>
      </c>
      <c r="O34" s="164"/>
      <c r="P34" s="164"/>
    </row>
    <row r="35" s="133" customFormat="1" ht="15.75" spans="1:16">
      <c r="A35" s="142"/>
      <c r="B35" s="58"/>
      <c r="C35" s="58"/>
      <c r="D35" s="137" t="s">
        <v>297</v>
      </c>
      <c r="E35" s="137"/>
      <c r="F35" s="149" t="s">
        <v>298</v>
      </c>
      <c r="G35" s="137" t="s">
        <v>299</v>
      </c>
      <c r="H35" s="137"/>
      <c r="I35" s="161">
        <v>1</v>
      </c>
      <c r="J35" s="162">
        <v>3</v>
      </c>
      <c r="K35" s="162">
        <f t="shared" si="1"/>
        <v>3</v>
      </c>
      <c r="O35" s="164"/>
      <c r="P35" s="164"/>
    </row>
    <row r="36" s="133" customFormat="1" ht="15.75" spans="1:16">
      <c r="A36" s="142"/>
      <c r="B36" s="58"/>
      <c r="C36" s="58"/>
      <c r="D36" s="138" t="s">
        <v>300</v>
      </c>
      <c r="E36" s="139"/>
      <c r="F36" s="149" t="s">
        <v>301</v>
      </c>
      <c r="G36" s="149" t="s">
        <v>301</v>
      </c>
      <c r="H36" s="137"/>
      <c r="I36" s="161">
        <v>1</v>
      </c>
      <c r="J36" s="162">
        <v>3</v>
      </c>
      <c r="K36" s="162">
        <f t="shared" si="1"/>
        <v>3</v>
      </c>
      <c r="O36" s="164"/>
      <c r="P36" s="164"/>
    </row>
    <row r="37" s="133" customFormat="1" ht="15.75" spans="1:16">
      <c r="A37" s="142"/>
      <c r="B37" s="58"/>
      <c r="C37" s="58"/>
      <c r="D37" s="137" t="s">
        <v>302</v>
      </c>
      <c r="E37" s="137"/>
      <c r="F37" s="149" t="s">
        <v>303</v>
      </c>
      <c r="G37" s="137" t="s">
        <v>304</v>
      </c>
      <c r="H37" s="137"/>
      <c r="I37" s="161">
        <v>1</v>
      </c>
      <c r="J37" s="162">
        <v>3</v>
      </c>
      <c r="K37" s="162">
        <f t="shared" si="1"/>
        <v>3</v>
      </c>
      <c r="O37" s="164"/>
      <c r="P37" s="164"/>
    </row>
    <row r="38" s="133" customFormat="1" ht="31.5" spans="1:15">
      <c r="A38" s="142"/>
      <c r="B38" s="59" t="s">
        <v>71</v>
      </c>
      <c r="C38" s="14" t="s">
        <v>305</v>
      </c>
      <c r="D38" s="137" t="s">
        <v>306</v>
      </c>
      <c r="E38" s="137"/>
      <c r="F38" s="137" t="s">
        <v>307</v>
      </c>
      <c r="G38" s="137" t="s">
        <v>307</v>
      </c>
      <c r="H38" s="137"/>
      <c r="I38" s="161">
        <v>1</v>
      </c>
      <c r="J38" s="162">
        <v>3</v>
      </c>
      <c r="K38" s="162">
        <f t="shared" si="1"/>
        <v>3</v>
      </c>
      <c r="O38" s="164"/>
    </row>
    <row r="39" s="133" customFormat="1" ht="20.1" customHeight="1" spans="1:11">
      <c r="A39" s="142"/>
      <c r="B39" s="58"/>
      <c r="C39" s="152" t="s">
        <v>74</v>
      </c>
      <c r="D39" s="137" t="s">
        <v>308</v>
      </c>
      <c r="E39" s="137"/>
      <c r="F39" s="149" t="s">
        <v>41</v>
      </c>
      <c r="G39" s="140">
        <v>1</v>
      </c>
      <c r="H39" s="137"/>
      <c r="I39" s="161">
        <v>1</v>
      </c>
      <c r="J39" s="162">
        <v>5</v>
      </c>
      <c r="K39" s="162">
        <f t="shared" si="1"/>
        <v>5</v>
      </c>
    </row>
    <row r="40" s="133" customFormat="1" ht="15.75" spans="1:11">
      <c r="A40" s="142"/>
      <c r="B40" s="58"/>
      <c r="C40" s="152" t="s">
        <v>72</v>
      </c>
      <c r="D40" s="138" t="s">
        <v>309</v>
      </c>
      <c r="E40" s="139"/>
      <c r="F40" s="149" t="s">
        <v>310</v>
      </c>
      <c r="G40" s="140" t="s">
        <v>311</v>
      </c>
      <c r="H40" s="137"/>
      <c r="I40" s="161">
        <v>1</v>
      </c>
      <c r="J40" s="162">
        <v>4</v>
      </c>
      <c r="K40" s="162">
        <f t="shared" si="1"/>
        <v>4</v>
      </c>
    </row>
    <row r="41" s="133" customFormat="1" ht="15.75" spans="1:11">
      <c r="A41" s="142"/>
      <c r="B41" s="58"/>
      <c r="C41" s="152" t="s">
        <v>312</v>
      </c>
      <c r="D41" s="138" t="s">
        <v>313</v>
      </c>
      <c r="E41" s="139"/>
      <c r="F41" s="149" t="s">
        <v>314</v>
      </c>
      <c r="G41" s="140">
        <v>0.55</v>
      </c>
      <c r="H41" s="137"/>
      <c r="I41" s="161">
        <v>1</v>
      </c>
      <c r="J41" s="162">
        <v>4</v>
      </c>
      <c r="K41" s="162">
        <f t="shared" si="1"/>
        <v>4</v>
      </c>
    </row>
    <row r="42" s="133" customFormat="1" ht="31.5" spans="1:11">
      <c r="A42" s="142"/>
      <c r="B42" s="54"/>
      <c r="C42" s="14" t="s">
        <v>76</v>
      </c>
      <c r="D42" s="137" t="s">
        <v>76</v>
      </c>
      <c r="E42" s="137"/>
      <c r="F42" s="149" t="s">
        <v>296</v>
      </c>
      <c r="G42" s="140">
        <v>0.85</v>
      </c>
      <c r="H42" s="137"/>
      <c r="I42" s="161">
        <v>1</v>
      </c>
      <c r="J42" s="162">
        <v>4</v>
      </c>
      <c r="K42" s="162">
        <f t="shared" si="1"/>
        <v>4</v>
      </c>
    </row>
    <row r="43" s="133" customFormat="1" ht="33" customHeight="1" spans="1:11">
      <c r="A43" s="153" t="s">
        <v>79</v>
      </c>
      <c r="B43" s="154">
        <v>96.2</v>
      </c>
      <c r="C43" s="155"/>
      <c r="D43" s="155"/>
      <c r="E43" s="155"/>
      <c r="F43" s="155"/>
      <c r="G43" s="155"/>
      <c r="H43" s="155"/>
      <c r="I43" s="155"/>
      <c r="J43" s="155"/>
      <c r="K43" s="166"/>
    </row>
    <row r="44" s="133" customFormat="1" ht="18.6" customHeight="1" spans="1:11">
      <c r="A44" s="153" t="s">
        <v>80</v>
      </c>
      <c r="B44" s="154" t="s">
        <v>81</v>
      </c>
      <c r="C44" s="155"/>
      <c r="D44" s="155"/>
      <c r="E44" s="155"/>
      <c r="F44" s="155"/>
      <c r="G44" s="155"/>
      <c r="H44" s="155"/>
      <c r="I44" s="155"/>
      <c r="J44" s="155"/>
      <c r="K44" s="166"/>
    </row>
    <row r="45" s="133" customFormat="1" ht="14.45" customHeight="1" spans="1:11">
      <c r="A45" s="156" t="s">
        <v>82</v>
      </c>
      <c r="B45" s="157"/>
      <c r="C45" s="157"/>
      <c r="D45" s="157"/>
      <c r="E45" s="157"/>
      <c r="F45" s="157"/>
      <c r="G45" s="157"/>
      <c r="H45" s="157"/>
      <c r="I45" s="157"/>
      <c r="J45" s="157"/>
      <c r="K45" s="167"/>
    </row>
  </sheetData>
  <mergeCells count="65">
    <mergeCell ref="A2:K2"/>
    <mergeCell ref="A3:K3"/>
    <mergeCell ref="A4:C4"/>
    <mergeCell ref="D4:E4"/>
    <mergeCell ref="F4:G4"/>
    <mergeCell ref="H4:K4"/>
    <mergeCell ref="D5:E5"/>
    <mergeCell ref="F5:G5"/>
    <mergeCell ref="H5:J5"/>
    <mergeCell ref="D6:E6"/>
    <mergeCell ref="F6:G6"/>
    <mergeCell ref="H6:J6"/>
    <mergeCell ref="B7:E7"/>
    <mergeCell ref="F7:K7"/>
    <mergeCell ref="B8:E8"/>
    <mergeCell ref="F8:K8"/>
    <mergeCell ref="D9:E9"/>
    <mergeCell ref="B10:K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K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B43:K43"/>
    <mergeCell ref="B44:K44"/>
    <mergeCell ref="A45:K45"/>
    <mergeCell ref="A7:A8"/>
    <mergeCell ref="A9:A42"/>
    <mergeCell ref="B11:B13"/>
    <mergeCell ref="B14:B24"/>
    <mergeCell ref="B26:B37"/>
    <mergeCell ref="B38:B42"/>
    <mergeCell ref="C11:C13"/>
    <mergeCell ref="C14:C19"/>
    <mergeCell ref="C20:C22"/>
    <mergeCell ref="C23:C24"/>
    <mergeCell ref="C26:C37"/>
    <mergeCell ref="A5:C6"/>
  </mergeCells>
  <pageMargins left="0.75" right="0.75" top="1" bottom="1" header="0.5" footer="0.5"/>
  <pageSetup paperSize="9" scale="67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workbookViewId="0">
      <selection activeCell="A1" sqref="A1"/>
    </sheetView>
  </sheetViews>
  <sheetFormatPr defaultColWidth="8.25" defaultRowHeight="14.25"/>
  <cols>
    <col min="1" max="1" width="6.625" style="103" customWidth="1"/>
    <col min="2" max="2" width="4.375" style="103" customWidth="1"/>
    <col min="3" max="3" width="8.375" style="103" customWidth="1"/>
    <col min="4" max="4" width="15.125" style="103" customWidth="1"/>
    <col min="5" max="5" width="19.75" style="103" customWidth="1"/>
    <col min="6" max="6" width="11.375" style="103" customWidth="1"/>
    <col min="7" max="7" width="10.75" style="103" customWidth="1"/>
    <col min="8" max="8" width="18.75" style="103" customWidth="1"/>
    <col min="9" max="9" width="12.25" style="103" customWidth="1"/>
    <col min="10" max="10" width="10.75" style="103" customWidth="1"/>
    <col min="11" max="11" width="22.5" style="103" customWidth="1"/>
    <col min="12" max="12" width="8.25" style="103"/>
    <col min="13" max="13" width="63.75" style="103" customWidth="1"/>
    <col min="14" max="16384" width="8.25" style="103"/>
  </cols>
  <sheetData>
    <row r="1" s="1" customFormat="1" spans="1:4">
      <c r="A1" s="4" t="s">
        <v>0</v>
      </c>
      <c r="B1" s="5"/>
      <c r="C1" s="5"/>
      <c r="D1" s="5"/>
    </row>
    <row r="2" ht="21" spans="1:11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ht="15" spans="1:11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="102" customFormat="1" ht="38.45" customHeight="1" spans="1:11">
      <c r="A4" s="106" t="s">
        <v>3</v>
      </c>
      <c r="B4" s="106"/>
      <c r="C4" s="106"/>
      <c r="D4" s="106" t="s">
        <v>315</v>
      </c>
      <c r="E4" s="106"/>
      <c r="F4" s="107" t="s">
        <v>5</v>
      </c>
      <c r="G4" s="108"/>
      <c r="H4" s="107" t="s">
        <v>316</v>
      </c>
      <c r="I4" s="124"/>
      <c r="J4" s="124"/>
      <c r="K4" s="108"/>
    </row>
    <row r="5" s="102" customFormat="1" ht="15.75" spans="1:11">
      <c r="A5" s="106" t="s">
        <v>7</v>
      </c>
      <c r="B5" s="106"/>
      <c r="C5" s="106"/>
      <c r="D5" s="107" t="s">
        <v>8</v>
      </c>
      <c r="E5" s="108"/>
      <c r="F5" s="107" t="s">
        <v>9</v>
      </c>
      <c r="G5" s="108"/>
      <c r="H5" s="106" t="s">
        <v>10</v>
      </c>
      <c r="I5" s="106"/>
      <c r="J5" s="106"/>
      <c r="K5" s="106" t="s">
        <v>11</v>
      </c>
    </row>
    <row r="6" s="102" customFormat="1" ht="15.75" spans="1:11">
      <c r="A6" s="106"/>
      <c r="B6" s="106"/>
      <c r="C6" s="106"/>
      <c r="D6" s="107">
        <v>47973.79</v>
      </c>
      <c r="E6" s="108"/>
      <c r="F6" s="107">
        <v>47973.79</v>
      </c>
      <c r="G6" s="108"/>
      <c r="H6" s="109">
        <v>1</v>
      </c>
      <c r="I6" s="106"/>
      <c r="J6" s="106"/>
      <c r="K6" s="106">
        <v>10</v>
      </c>
    </row>
    <row r="7" s="102" customFormat="1" ht="15.75" spans="1:11">
      <c r="A7" s="106" t="s">
        <v>12</v>
      </c>
      <c r="B7" s="106" t="s">
        <v>13</v>
      </c>
      <c r="C7" s="106"/>
      <c r="D7" s="106"/>
      <c r="E7" s="106"/>
      <c r="F7" s="106" t="s">
        <v>14</v>
      </c>
      <c r="G7" s="106"/>
      <c r="H7" s="106"/>
      <c r="I7" s="106"/>
      <c r="J7" s="106"/>
      <c r="K7" s="106"/>
    </row>
    <row r="8" s="102" customFormat="1" ht="409.5" customHeight="1" spans="1:13">
      <c r="A8" s="106"/>
      <c r="B8" s="110" t="s">
        <v>317</v>
      </c>
      <c r="C8" s="110"/>
      <c r="D8" s="110"/>
      <c r="E8" s="110"/>
      <c r="F8" s="111" t="s">
        <v>318</v>
      </c>
      <c r="G8" s="111"/>
      <c r="H8" s="111"/>
      <c r="I8" s="111"/>
      <c r="J8" s="111"/>
      <c r="K8" s="111"/>
      <c r="M8" s="125"/>
    </row>
    <row r="9" s="102" customFormat="1" ht="63" spans="1:11">
      <c r="A9" s="112" t="s">
        <v>16</v>
      </c>
      <c r="B9" s="113" t="s">
        <v>17</v>
      </c>
      <c r="C9" s="113" t="s">
        <v>18</v>
      </c>
      <c r="D9" s="113" t="s">
        <v>19</v>
      </c>
      <c r="E9" s="113"/>
      <c r="F9" s="113" t="s">
        <v>20</v>
      </c>
      <c r="G9" s="113" t="s">
        <v>21</v>
      </c>
      <c r="H9" s="113" t="s">
        <v>22</v>
      </c>
      <c r="I9" s="113" t="s">
        <v>23</v>
      </c>
      <c r="J9" s="113" t="s">
        <v>24</v>
      </c>
      <c r="K9" s="113" t="s">
        <v>25</v>
      </c>
    </row>
    <row r="10" s="102" customFormat="1" ht="15.75" spans="1:11">
      <c r="A10" s="112"/>
      <c r="B10" s="114" t="s">
        <v>26</v>
      </c>
      <c r="C10" s="114"/>
      <c r="D10" s="114"/>
      <c r="E10" s="114"/>
      <c r="F10" s="114"/>
      <c r="G10" s="114"/>
      <c r="H10" s="114"/>
      <c r="I10" s="114"/>
      <c r="J10" s="114"/>
      <c r="K10" s="114"/>
    </row>
    <row r="11" s="102" customFormat="1" ht="15.75" spans="1:11">
      <c r="A11" s="112"/>
      <c r="B11" s="54" t="s">
        <v>27</v>
      </c>
      <c r="C11" s="54" t="s">
        <v>28</v>
      </c>
      <c r="D11" s="115" t="s">
        <v>29</v>
      </c>
      <c r="E11" s="115"/>
      <c r="F11" s="116" t="s">
        <v>30</v>
      </c>
      <c r="G11" s="116">
        <v>1</v>
      </c>
      <c r="H11" s="115"/>
      <c r="I11" s="126">
        <v>1</v>
      </c>
      <c r="J11" s="127">
        <v>2</v>
      </c>
      <c r="K11" s="127">
        <v>2</v>
      </c>
    </row>
    <row r="12" s="102" customFormat="1" ht="15.75" spans="1:11">
      <c r="A12" s="112"/>
      <c r="B12" s="14"/>
      <c r="C12" s="14"/>
      <c r="D12" s="106" t="s">
        <v>32</v>
      </c>
      <c r="E12" s="106"/>
      <c r="F12" s="106" t="s">
        <v>273</v>
      </c>
      <c r="G12" s="109">
        <v>0</v>
      </c>
      <c r="H12" s="106"/>
      <c r="I12" s="126">
        <v>1</v>
      </c>
      <c r="J12" s="128">
        <v>2</v>
      </c>
      <c r="K12" s="128">
        <v>2</v>
      </c>
    </row>
    <row r="13" s="102" customFormat="1" ht="15.75" spans="1:11">
      <c r="A13" s="112"/>
      <c r="B13" s="14"/>
      <c r="C13" s="14"/>
      <c r="D13" s="106" t="s">
        <v>36</v>
      </c>
      <c r="E13" s="106"/>
      <c r="F13" s="106" t="s">
        <v>161</v>
      </c>
      <c r="G13" s="106" t="s">
        <v>161</v>
      </c>
      <c r="H13" s="106"/>
      <c r="I13" s="126">
        <v>1</v>
      </c>
      <c r="J13" s="128">
        <v>1</v>
      </c>
      <c r="K13" s="128">
        <v>1</v>
      </c>
    </row>
    <row r="14" s="102" customFormat="1" ht="15.75" spans="1:11">
      <c r="A14" s="117"/>
      <c r="B14" s="14" t="s">
        <v>38</v>
      </c>
      <c r="C14" s="14" t="s">
        <v>39</v>
      </c>
      <c r="D14" s="106" t="s">
        <v>40</v>
      </c>
      <c r="E14" s="106"/>
      <c r="F14" s="246" t="s">
        <v>216</v>
      </c>
      <c r="G14" s="109">
        <v>1</v>
      </c>
      <c r="H14" s="106"/>
      <c r="I14" s="126">
        <v>1</v>
      </c>
      <c r="J14" s="128">
        <v>2</v>
      </c>
      <c r="K14" s="128">
        <v>2</v>
      </c>
    </row>
    <row r="15" s="102" customFormat="1" ht="57" customHeight="1" spans="1:11">
      <c r="A15" s="117"/>
      <c r="B15" s="14"/>
      <c r="C15" s="14"/>
      <c r="D15" s="106" t="s">
        <v>42</v>
      </c>
      <c r="E15" s="106"/>
      <c r="F15" s="106" t="s">
        <v>217</v>
      </c>
      <c r="G15" s="118">
        <v>0.9987</v>
      </c>
      <c r="H15" s="106" t="s">
        <v>319</v>
      </c>
      <c r="I15" s="128">
        <v>0</v>
      </c>
      <c r="J15" s="128">
        <v>2</v>
      </c>
      <c r="K15" s="128">
        <v>0</v>
      </c>
    </row>
    <row r="16" s="102" customFormat="1" ht="15.75" spans="1:11">
      <c r="A16" s="117"/>
      <c r="B16" s="14"/>
      <c r="C16" s="14"/>
      <c r="D16" s="106" t="s">
        <v>44</v>
      </c>
      <c r="E16" s="106"/>
      <c r="F16" s="246" t="s">
        <v>225</v>
      </c>
      <c r="G16" s="109">
        <v>0</v>
      </c>
      <c r="H16" s="106"/>
      <c r="I16" s="129">
        <v>1</v>
      </c>
      <c r="J16" s="128">
        <v>2</v>
      </c>
      <c r="K16" s="128">
        <v>2</v>
      </c>
    </row>
    <row r="17" s="102" customFormat="1" ht="15.75" spans="1:11">
      <c r="A17" s="117"/>
      <c r="B17" s="14"/>
      <c r="C17" s="14"/>
      <c r="D17" s="106" t="s">
        <v>46</v>
      </c>
      <c r="E17" s="106"/>
      <c r="F17" s="106" t="s">
        <v>30</v>
      </c>
      <c r="G17" s="109">
        <v>1</v>
      </c>
      <c r="H17" s="106"/>
      <c r="I17" s="129">
        <v>1</v>
      </c>
      <c r="J17" s="128">
        <v>2</v>
      </c>
      <c r="K17" s="128">
        <v>2</v>
      </c>
    </row>
    <row r="18" s="102" customFormat="1" ht="15.75" spans="1:11">
      <c r="A18" s="117"/>
      <c r="B18" s="14"/>
      <c r="C18" s="14"/>
      <c r="D18" s="106" t="s">
        <v>47</v>
      </c>
      <c r="E18" s="106"/>
      <c r="F18" s="106" t="s">
        <v>30</v>
      </c>
      <c r="G18" s="109">
        <v>0.52</v>
      </c>
      <c r="H18" s="106"/>
      <c r="I18" s="129">
        <v>1</v>
      </c>
      <c r="J18" s="128">
        <v>2</v>
      </c>
      <c r="K18" s="128">
        <v>2</v>
      </c>
    </row>
    <row r="19" s="102" customFormat="1" ht="15.75" spans="1:11">
      <c r="A19" s="117"/>
      <c r="B19" s="14"/>
      <c r="C19" s="14"/>
      <c r="D19" s="106" t="s">
        <v>48</v>
      </c>
      <c r="E19" s="106"/>
      <c r="F19" s="106" t="s">
        <v>61</v>
      </c>
      <c r="G19" s="109">
        <v>1</v>
      </c>
      <c r="H19" s="106"/>
      <c r="I19" s="129">
        <v>1</v>
      </c>
      <c r="J19" s="128">
        <v>2</v>
      </c>
      <c r="K19" s="128">
        <v>2</v>
      </c>
    </row>
    <row r="20" s="102" customFormat="1" ht="31.5" spans="1:11">
      <c r="A20" s="117"/>
      <c r="B20" s="14"/>
      <c r="C20" s="14" t="s">
        <v>50</v>
      </c>
      <c r="D20" s="106" t="s">
        <v>51</v>
      </c>
      <c r="E20" s="106"/>
      <c r="F20" s="106" t="s">
        <v>52</v>
      </c>
      <c r="G20" s="106" t="s">
        <v>320</v>
      </c>
      <c r="H20" s="106" t="s">
        <v>321</v>
      </c>
      <c r="I20" s="129">
        <v>0.67</v>
      </c>
      <c r="J20" s="128">
        <v>3</v>
      </c>
      <c r="K20" s="128">
        <v>2</v>
      </c>
    </row>
    <row r="21" s="102" customFormat="1" ht="15.75" spans="1:11">
      <c r="A21" s="117"/>
      <c r="B21" s="14"/>
      <c r="C21" s="14"/>
      <c r="D21" s="106" t="s">
        <v>53</v>
      </c>
      <c r="E21" s="106"/>
      <c r="F21" s="106" t="s">
        <v>54</v>
      </c>
      <c r="G21" s="106" t="s">
        <v>54</v>
      </c>
      <c r="H21" s="106"/>
      <c r="I21" s="129">
        <v>1</v>
      </c>
      <c r="J21" s="128">
        <v>5</v>
      </c>
      <c r="K21" s="128">
        <v>5</v>
      </c>
    </row>
    <row r="22" s="102" customFormat="1" ht="15.75" spans="1:11">
      <c r="A22" s="117"/>
      <c r="B22" s="14"/>
      <c r="C22" s="14"/>
      <c r="D22" s="106" t="s">
        <v>55</v>
      </c>
      <c r="E22" s="106"/>
      <c r="F22" s="106" t="s">
        <v>278</v>
      </c>
      <c r="G22" s="106" t="s">
        <v>278</v>
      </c>
      <c r="H22" s="106"/>
      <c r="I22" s="129">
        <v>1</v>
      </c>
      <c r="J22" s="128">
        <v>1</v>
      </c>
      <c r="K22" s="128">
        <v>1</v>
      </c>
    </row>
    <row r="23" s="102" customFormat="1" ht="15.75" spans="1:11">
      <c r="A23" s="117"/>
      <c r="B23" s="14"/>
      <c r="C23" s="14" t="s">
        <v>57</v>
      </c>
      <c r="D23" s="106" t="s">
        <v>58</v>
      </c>
      <c r="E23" s="106"/>
      <c r="F23" s="106" t="s">
        <v>59</v>
      </c>
      <c r="G23" s="106" t="s">
        <v>59</v>
      </c>
      <c r="H23" s="106"/>
      <c r="I23" s="129">
        <v>1</v>
      </c>
      <c r="J23" s="128">
        <v>2</v>
      </c>
      <c r="K23" s="128">
        <v>2</v>
      </c>
    </row>
    <row r="24" s="102" customFormat="1" ht="15.75" spans="1:11">
      <c r="A24" s="117"/>
      <c r="B24" s="14"/>
      <c r="C24" s="14"/>
      <c r="D24" s="106" t="s">
        <v>60</v>
      </c>
      <c r="E24" s="106"/>
      <c r="F24" s="247" t="s">
        <v>216</v>
      </c>
      <c r="G24" s="109">
        <v>1</v>
      </c>
      <c r="H24" s="106"/>
      <c r="I24" s="129">
        <v>1</v>
      </c>
      <c r="J24" s="128">
        <v>2</v>
      </c>
      <c r="K24" s="128">
        <v>2</v>
      </c>
    </row>
    <row r="25" s="102" customFormat="1" ht="15.75" spans="1:11">
      <c r="A25" s="117"/>
      <c r="B25" s="114" t="s">
        <v>62</v>
      </c>
      <c r="C25" s="114"/>
      <c r="D25" s="114"/>
      <c r="E25" s="114"/>
      <c r="F25" s="114"/>
      <c r="G25" s="114"/>
      <c r="H25" s="114"/>
      <c r="I25" s="114"/>
      <c r="J25" s="114"/>
      <c r="K25" s="114"/>
    </row>
    <row r="26" s="102" customFormat="1" ht="15.75" spans="1:11">
      <c r="A26" s="112"/>
      <c r="B26" s="58" t="s">
        <v>63</v>
      </c>
      <c r="C26" s="58" t="s">
        <v>64</v>
      </c>
      <c r="D26" s="115" t="s">
        <v>322</v>
      </c>
      <c r="E26" s="115"/>
      <c r="F26" s="115" t="s">
        <v>323</v>
      </c>
      <c r="G26" s="115" t="s">
        <v>324</v>
      </c>
      <c r="H26" s="115"/>
      <c r="I26" s="126">
        <v>1</v>
      </c>
      <c r="J26" s="127">
        <v>2</v>
      </c>
      <c r="K26" s="127">
        <v>2</v>
      </c>
    </row>
    <row r="27" s="102" customFormat="1" ht="15.75" spans="1:11">
      <c r="A27" s="112"/>
      <c r="B27" s="58"/>
      <c r="C27" s="58"/>
      <c r="D27" s="106" t="s">
        <v>325</v>
      </c>
      <c r="E27" s="106"/>
      <c r="F27" s="106" t="s">
        <v>326</v>
      </c>
      <c r="G27" s="106" t="s">
        <v>327</v>
      </c>
      <c r="H27" s="106"/>
      <c r="I27" s="126">
        <v>1</v>
      </c>
      <c r="J27" s="128">
        <v>2</v>
      </c>
      <c r="K27" s="128">
        <v>2</v>
      </c>
    </row>
    <row r="28" s="102" customFormat="1" ht="15.75" spans="1:11">
      <c r="A28" s="112"/>
      <c r="B28" s="58"/>
      <c r="C28" s="58"/>
      <c r="D28" s="106" t="s">
        <v>328</v>
      </c>
      <c r="E28" s="106"/>
      <c r="F28" s="106" t="s">
        <v>329</v>
      </c>
      <c r="G28" s="106" t="s">
        <v>330</v>
      </c>
      <c r="H28" s="106"/>
      <c r="I28" s="126">
        <v>1</v>
      </c>
      <c r="J28" s="128">
        <v>3</v>
      </c>
      <c r="K28" s="128">
        <v>3</v>
      </c>
    </row>
    <row r="29" s="102" customFormat="1" ht="15.75" spans="1:11">
      <c r="A29" s="112"/>
      <c r="B29" s="58"/>
      <c r="C29" s="58"/>
      <c r="D29" s="107" t="s">
        <v>331</v>
      </c>
      <c r="E29" s="108"/>
      <c r="F29" s="106" t="s">
        <v>332</v>
      </c>
      <c r="G29" s="106" t="s">
        <v>333</v>
      </c>
      <c r="H29" s="106"/>
      <c r="I29" s="126">
        <v>1</v>
      </c>
      <c r="J29" s="128">
        <v>3</v>
      </c>
      <c r="K29" s="128">
        <v>3</v>
      </c>
    </row>
    <row r="30" s="102" customFormat="1" ht="15.75" spans="1:11">
      <c r="A30" s="112"/>
      <c r="B30" s="58"/>
      <c r="C30" s="58"/>
      <c r="D30" s="107" t="s">
        <v>334</v>
      </c>
      <c r="E30" s="108"/>
      <c r="F30" s="106" t="s">
        <v>335</v>
      </c>
      <c r="G30" s="106" t="s">
        <v>335</v>
      </c>
      <c r="H30" s="106"/>
      <c r="I30" s="126">
        <v>1</v>
      </c>
      <c r="J30" s="128">
        <v>3</v>
      </c>
      <c r="K30" s="128">
        <v>3</v>
      </c>
    </row>
    <row r="31" s="102" customFormat="1" ht="15.75" spans="1:11">
      <c r="A31" s="112"/>
      <c r="B31" s="58"/>
      <c r="C31" s="58"/>
      <c r="D31" s="106" t="s">
        <v>336</v>
      </c>
      <c r="E31" s="106"/>
      <c r="F31" s="246" t="s">
        <v>225</v>
      </c>
      <c r="G31" s="109">
        <v>0</v>
      </c>
      <c r="H31" s="106"/>
      <c r="I31" s="126">
        <v>1</v>
      </c>
      <c r="J31" s="128">
        <v>5</v>
      </c>
      <c r="K31" s="128">
        <v>5</v>
      </c>
    </row>
    <row r="32" s="102" customFormat="1" ht="15.75" spans="1:11">
      <c r="A32" s="112"/>
      <c r="B32" s="59" t="s">
        <v>71</v>
      </c>
      <c r="C32" s="59" t="s">
        <v>72</v>
      </c>
      <c r="D32" s="106" t="s">
        <v>337</v>
      </c>
      <c r="E32" s="106"/>
      <c r="F32" s="106" t="s">
        <v>338</v>
      </c>
      <c r="G32" s="106" t="s">
        <v>339</v>
      </c>
      <c r="H32" s="106"/>
      <c r="I32" s="126">
        <v>1</v>
      </c>
      <c r="J32" s="128">
        <v>6</v>
      </c>
      <c r="K32" s="128">
        <v>6</v>
      </c>
    </row>
    <row r="33" s="102" customFormat="1" ht="15.75" spans="1:11">
      <c r="A33" s="112"/>
      <c r="B33" s="58"/>
      <c r="C33" s="54"/>
      <c r="D33" s="107" t="s">
        <v>340</v>
      </c>
      <c r="E33" s="108"/>
      <c r="F33" s="246" t="s">
        <v>216</v>
      </c>
      <c r="G33" s="109">
        <v>4.12</v>
      </c>
      <c r="H33" s="106"/>
      <c r="I33" s="126">
        <v>1</v>
      </c>
      <c r="J33" s="128">
        <v>6</v>
      </c>
      <c r="K33" s="128">
        <v>6</v>
      </c>
    </row>
    <row r="34" s="102" customFormat="1" ht="15.75" spans="1:11">
      <c r="A34" s="112"/>
      <c r="B34" s="58"/>
      <c r="C34" s="59" t="s">
        <v>74</v>
      </c>
      <c r="D34" s="107" t="s">
        <v>341</v>
      </c>
      <c r="E34" s="108"/>
      <c r="F34" s="246" t="s">
        <v>342</v>
      </c>
      <c r="G34" s="109" t="s">
        <v>342</v>
      </c>
      <c r="H34" s="106"/>
      <c r="I34" s="126">
        <v>1</v>
      </c>
      <c r="J34" s="128">
        <v>6</v>
      </c>
      <c r="K34" s="128">
        <v>6</v>
      </c>
    </row>
    <row r="35" s="102" customFormat="1" ht="15.75" spans="1:11">
      <c r="A35" s="112"/>
      <c r="B35" s="58"/>
      <c r="C35" s="58"/>
      <c r="D35" s="107" t="s">
        <v>343</v>
      </c>
      <c r="E35" s="108"/>
      <c r="F35" s="246" t="s">
        <v>344</v>
      </c>
      <c r="G35" s="246" t="s">
        <v>344</v>
      </c>
      <c r="H35" s="106"/>
      <c r="I35" s="126">
        <v>1</v>
      </c>
      <c r="J35" s="128">
        <v>6</v>
      </c>
      <c r="K35" s="128">
        <v>6</v>
      </c>
    </row>
    <row r="36" s="102" customFormat="1" ht="15.75" spans="1:11">
      <c r="A36" s="112"/>
      <c r="B36" s="58"/>
      <c r="C36" s="58"/>
      <c r="D36" s="107" t="s">
        <v>345</v>
      </c>
      <c r="E36" s="108"/>
      <c r="F36" s="246" t="s">
        <v>283</v>
      </c>
      <c r="G36" s="246" t="s">
        <v>283</v>
      </c>
      <c r="H36" s="106"/>
      <c r="I36" s="126">
        <v>1</v>
      </c>
      <c r="J36" s="128">
        <v>6</v>
      </c>
      <c r="K36" s="128">
        <v>6</v>
      </c>
    </row>
    <row r="37" s="102" customFormat="1" ht="15.75" spans="1:11">
      <c r="A37" s="112"/>
      <c r="B37" s="58"/>
      <c r="C37" s="54"/>
      <c r="D37" s="106" t="s">
        <v>346</v>
      </c>
      <c r="E37" s="106"/>
      <c r="F37" s="106" t="s">
        <v>347</v>
      </c>
      <c r="G37" s="106" t="s">
        <v>347</v>
      </c>
      <c r="H37" s="106"/>
      <c r="I37" s="126">
        <v>1</v>
      </c>
      <c r="J37" s="128">
        <v>6</v>
      </c>
      <c r="K37" s="128">
        <v>6</v>
      </c>
    </row>
    <row r="38" s="102" customFormat="1" ht="47.25" spans="1:11">
      <c r="A38" s="112"/>
      <c r="B38" s="54"/>
      <c r="C38" s="14" t="s">
        <v>76</v>
      </c>
      <c r="D38" s="106" t="s">
        <v>348</v>
      </c>
      <c r="E38" s="106"/>
      <c r="F38" s="106" t="s">
        <v>296</v>
      </c>
      <c r="G38" s="109">
        <v>0.98</v>
      </c>
      <c r="H38" s="106"/>
      <c r="I38" s="126">
        <v>1</v>
      </c>
      <c r="J38" s="128">
        <v>6</v>
      </c>
      <c r="K38" s="128">
        <v>6</v>
      </c>
    </row>
    <row r="39" s="102" customFormat="1" ht="31.5" spans="1:11">
      <c r="A39" s="119" t="s">
        <v>79</v>
      </c>
      <c r="B39" s="120">
        <v>97</v>
      </c>
      <c r="C39" s="121"/>
      <c r="D39" s="121"/>
      <c r="E39" s="121"/>
      <c r="F39" s="121"/>
      <c r="G39" s="121"/>
      <c r="H39" s="121"/>
      <c r="I39" s="121"/>
      <c r="J39" s="121"/>
      <c r="K39" s="130"/>
    </row>
    <row r="40" s="102" customFormat="1" ht="30.95" customHeight="1" spans="1:11">
      <c r="A40" s="119" t="s">
        <v>80</v>
      </c>
      <c r="B40" s="120" t="s">
        <v>81</v>
      </c>
      <c r="C40" s="121"/>
      <c r="D40" s="121"/>
      <c r="E40" s="121"/>
      <c r="F40" s="121"/>
      <c r="G40" s="121"/>
      <c r="H40" s="121"/>
      <c r="I40" s="121"/>
      <c r="J40" s="121"/>
      <c r="K40" s="130"/>
    </row>
    <row r="41" ht="15" spans="1:11">
      <c r="A41" s="122" t="s">
        <v>82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31"/>
    </row>
  </sheetData>
  <mergeCells count="63">
    <mergeCell ref="A2:K2"/>
    <mergeCell ref="A3:K3"/>
    <mergeCell ref="A4:C4"/>
    <mergeCell ref="D4:E4"/>
    <mergeCell ref="F4:G4"/>
    <mergeCell ref="H4:K4"/>
    <mergeCell ref="D5:E5"/>
    <mergeCell ref="F5:G5"/>
    <mergeCell ref="H5:J5"/>
    <mergeCell ref="D6:E6"/>
    <mergeCell ref="F6:G6"/>
    <mergeCell ref="H6:J6"/>
    <mergeCell ref="B7:E7"/>
    <mergeCell ref="F7:K7"/>
    <mergeCell ref="B8:E8"/>
    <mergeCell ref="F8:K8"/>
    <mergeCell ref="D9:E9"/>
    <mergeCell ref="B10:K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K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B39:K39"/>
    <mergeCell ref="B40:K40"/>
    <mergeCell ref="A41:K41"/>
    <mergeCell ref="A7:A8"/>
    <mergeCell ref="A9:A38"/>
    <mergeCell ref="B11:B13"/>
    <mergeCell ref="B14:B24"/>
    <mergeCell ref="B26:B31"/>
    <mergeCell ref="B32:B38"/>
    <mergeCell ref="C11:C13"/>
    <mergeCell ref="C14:C19"/>
    <mergeCell ref="C20:C22"/>
    <mergeCell ref="C23:C24"/>
    <mergeCell ref="C26:C31"/>
    <mergeCell ref="C32:C33"/>
    <mergeCell ref="C34:C37"/>
    <mergeCell ref="A5:C6"/>
  </mergeCells>
  <pageMargins left="0.7" right="0.7" top="0.75" bottom="0.75" header="0.3" footer="0.3"/>
  <pageSetup paperSize="9" scale="6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5"/>
  <sheetViews>
    <sheetView topLeftCell="A7" workbookViewId="0">
      <selection activeCell="A1" sqref="A1"/>
    </sheetView>
  </sheetViews>
  <sheetFormatPr defaultColWidth="9" defaultRowHeight="14.25"/>
  <cols>
    <col min="1" max="1" width="7.125" style="91" customWidth="1"/>
    <col min="2" max="2" width="7.625" style="91" customWidth="1"/>
    <col min="3" max="3" width="9.125" style="91" customWidth="1"/>
    <col min="4" max="4" width="16.5" style="91" customWidth="1"/>
    <col min="5" max="6" width="12.125" style="91" customWidth="1"/>
    <col min="7" max="7" width="13.125" style="91" customWidth="1"/>
    <col min="8" max="8" width="19.125" style="91" customWidth="1"/>
    <col min="9" max="9" width="7" style="91" customWidth="1"/>
    <col min="10" max="10" width="8.375" style="91" customWidth="1"/>
    <col min="11" max="11" width="19.75" style="91" customWidth="1"/>
    <col min="12" max="14" width="9" style="91"/>
    <col min="15" max="15" width="33" style="91" customWidth="1"/>
    <col min="16" max="16" width="22.5" style="91" customWidth="1"/>
    <col min="17" max="16384" width="9" style="91"/>
  </cols>
  <sheetData>
    <row r="1" spans="1:1">
      <c r="A1" s="4" t="s">
        <v>0</v>
      </c>
    </row>
    <row r="2" s="89" customFormat="1" ht="2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89" customFormat="1" ht="20.25" spans="1:11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="90" customFormat="1" ht="33.95" customHeight="1" spans="1:11">
      <c r="A4" s="8" t="s">
        <v>3</v>
      </c>
      <c r="B4" s="8"/>
      <c r="C4" s="8"/>
      <c r="D4" s="8" t="s">
        <v>349</v>
      </c>
      <c r="E4" s="8"/>
      <c r="F4" s="9" t="s">
        <v>5</v>
      </c>
      <c r="G4" s="10"/>
      <c r="H4" s="9" t="s">
        <v>350</v>
      </c>
      <c r="I4" s="11"/>
      <c r="J4" s="11"/>
      <c r="K4" s="10"/>
    </row>
    <row r="5" s="90" customFormat="1" ht="33.95" customHeight="1" spans="1:11">
      <c r="A5" s="8" t="s">
        <v>7</v>
      </c>
      <c r="B5" s="8"/>
      <c r="C5" s="8"/>
      <c r="D5" s="9" t="s">
        <v>8</v>
      </c>
      <c r="E5" s="10"/>
      <c r="F5" s="9" t="s">
        <v>9</v>
      </c>
      <c r="G5" s="10"/>
      <c r="H5" s="8" t="s">
        <v>10</v>
      </c>
      <c r="I5" s="8"/>
      <c r="J5" s="8"/>
      <c r="K5" s="8" t="s">
        <v>11</v>
      </c>
    </row>
    <row r="6" s="90" customFormat="1" ht="33" customHeight="1" spans="1:11">
      <c r="A6" s="8"/>
      <c r="B6" s="8"/>
      <c r="C6" s="8"/>
      <c r="D6" s="9">
        <v>5326.999</v>
      </c>
      <c r="E6" s="10"/>
      <c r="F6" s="9">
        <v>5326.999</v>
      </c>
      <c r="G6" s="10"/>
      <c r="H6" s="24">
        <v>1</v>
      </c>
      <c r="I6" s="8"/>
      <c r="J6" s="8"/>
      <c r="K6" s="8">
        <v>10</v>
      </c>
    </row>
    <row r="7" s="90" customFormat="1" ht="21" customHeight="1" spans="1:11">
      <c r="A7" s="8" t="s">
        <v>12</v>
      </c>
      <c r="B7" s="8" t="s">
        <v>13</v>
      </c>
      <c r="C7" s="8"/>
      <c r="D7" s="8"/>
      <c r="E7" s="8"/>
      <c r="F7" s="8" t="s">
        <v>14</v>
      </c>
      <c r="G7" s="8"/>
      <c r="H7" s="8"/>
      <c r="I7" s="8"/>
      <c r="J7" s="8"/>
      <c r="K7" s="8"/>
    </row>
    <row r="8" s="90" customFormat="1" ht="348" customHeight="1" spans="1:11">
      <c r="A8" s="8"/>
      <c r="B8" s="15" t="s">
        <v>351</v>
      </c>
      <c r="C8" s="15"/>
      <c r="D8" s="15"/>
      <c r="E8" s="15"/>
      <c r="F8" s="15" t="s">
        <v>352</v>
      </c>
      <c r="G8" s="15"/>
      <c r="H8" s="15"/>
      <c r="I8" s="15"/>
      <c r="J8" s="15"/>
      <c r="K8" s="15"/>
    </row>
    <row r="9" s="90" customFormat="1" ht="37.35" customHeight="1" spans="1:11">
      <c r="A9" s="13" t="s">
        <v>16</v>
      </c>
      <c r="B9" s="52" t="s">
        <v>17</v>
      </c>
      <c r="C9" s="52" t="s">
        <v>18</v>
      </c>
      <c r="D9" s="52" t="s">
        <v>19</v>
      </c>
      <c r="E9" s="52"/>
      <c r="F9" s="52" t="s">
        <v>20</v>
      </c>
      <c r="G9" s="52" t="s">
        <v>21</v>
      </c>
      <c r="H9" s="52" t="s">
        <v>22</v>
      </c>
      <c r="I9" s="52" t="s">
        <v>23</v>
      </c>
      <c r="J9" s="52" t="s">
        <v>24</v>
      </c>
      <c r="K9" s="52" t="s">
        <v>25</v>
      </c>
    </row>
    <row r="10" s="90" customFormat="1" ht="15.75" spans="1:11">
      <c r="A10" s="13"/>
      <c r="B10" s="93" t="s">
        <v>26</v>
      </c>
      <c r="C10" s="93"/>
      <c r="D10" s="93"/>
      <c r="E10" s="93"/>
      <c r="F10" s="93"/>
      <c r="G10" s="93"/>
      <c r="H10" s="93"/>
      <c r="I10" s="93"/>
      <c r="J10" s="93"/>
      <c r="K10" s="93"/>
    </row>
    <row r="11" s="90" customFormat="1" ht="15.75" spans="1:11">
      <c r="A11" s="13"/>
      <c r="B11" s="54" t="s">
        <v>27</v>
      </c>
      <c r="C11" s="54" t="s">
        <v>28</v>
      </c>
      <c r="D11" s="55" t="s">
        <v>29</v>
      </c>
      <c r="E11" s="55"/>
      <c r="F11" s="94" t="s">
        <v>30</v>
      </c>
      <c r="G11" s="94">
        <v>1</v>
      </c>
      <c r="H11" s="55"/>
      <c r="I11" s="96">
        <v>1</v>
      </c>
      <c r="J11" s="97">
        <v>2</v>
      </c>
      <c r="K11" s="97">
        <v>2</v>
      </c>
    </row>
    <row r="12" s="90" customFormat="1" ht="15.75" spans="1:11">
      <c r="A12" s="13"/>
      <c r="B12" s="14"/>
      <c r="C12" s="14"/>
      <c r="D12" s="8" t="s">
        <v>32</v>
      </c>
      <c r="E12" s="8"/>
      <c r="F12" s="8" t="s">
        <v>273</v>
      </c>
      <c r="G12" s="8">
        <v>0</v>
      </c>
      <c r="H12" s="8"/>
      <c r="I12" s="98">
        <v>1</v>
      </c>
      <c r="J12" s="99">
        <v>2</v>
      </c>
      <c r="K12" s="99">
        <v>2</v>
      </c>
    </row>
    <row r="13" s="90" customFormat="1" ht="15.75" spans="1:11">
      <c r="A13" s="13"/>
      <c r="B13" s="14"/>
      <c r="C13" s="14"/>
      <c r="D13" s="8" t="s">
        <v>36</v>
      </c>
      <c r="E13" s="8"/>
      <c r="F13" s="8" t="s">
        <v>161</v>
      </c>
      <c r="G13" s="8" t="s">
        <v>161</v>
      </c>
      <c r="H13" s="8"/>
      <c r="I13" s="98">
        <v>1</v>
      </c>
      <c r="J13" s="99">
        <v>1</v>
      </c>
      <c r="K13" s="99">
        <v>1</v>
      </c>
    </row>
    <row r="14" s="90" customFormat="1" ht="15.75" spans="1:11">
      <c r="A14" s="57"/>
      <c r="B14" s="14" t="s">
        <v>38</v>
      </c>
      <c r="C14" s="14" t="s">
        <v>39</v>
      </c>
      <c r="D14" s="8" t="s">
        <v>40</v>
      </c>
      <c r="E14" s="8"/>
      <c r="F14" s="95" t="s">
        <v>216</v>
      </c>
      <c r="G14" s="24">
        <v>1</v>
      </c>
      <c r="H14" s="8"/>
      <c r="I14" s="98">
        <v>1</v>
      </c>
      <c r="J14" s="99">
        <v>2</v>
      </c>
      <c r="K14" s="99">
        <v>2</v>
      </c>
    </row>
    <row r="15" s="90" customFormat="1" ht="15.75" spans="1:11">
      <c r="A15" s="57"/>
      <c r="B15" s="14"/>
      <c r="C15" s="14"/>
      <c r="D15" s="8" t="s">
        <v>42</v>
      </c>
      <c r="E15" s="8"/>
      <c r="F15" s="8" t="s">
        <v>45</v>
      </c>
      <c r="G15" s="24">
        <v>1.43</v>
      </c>
      <c r="H15" s="8" t="s">
        <v>275</v>
      </c>
      <c r="I15" s="98">
        <v>0</v>
      </c>
      <c r="J15" s="99">
        <v>2</v>
      </c>
      <c r="K15" s="99">
        <v>0</v>
      </c>
    </row>
    <row r="16" s="90" customFormat="1" ht="15.75" spans="1:11">
      <c r="A16" s="57"/>
      <c r="B16" s="14"/>
      <c r="C16" s="14"/>
      <c r="D16" s="8" t="s">
        <v>44</v>
      </c>
      <c r="E16" s="8"/>
      <c r="F16" s="95" t="s">
        <v>225</v>
      </c>
      <c r="G16" s="24">
        <v>0</v>
      </c>
      <c r="H16" s="8"/>
      <c r="I16" s="98">
        <v>1</v>
      </c>
      <c r="J16" s="99">
        <v>2</v>
      </c>
      <c r="K16" s="99">
        <v>2</v>
      </c>
    </row>
    <row r="17" s="90" customFormat="1" ht="15.75" spans="1:11">
      <c r="A17" s="57"/>
      <c r="B17" s="14"/>
      <c r="C17" s="14"/>
      <c r="D17" s="8" t="s">
        <v>46</v>
      </c>
      <c r="E17" s="8"/>
      <c r="F17" s="94" t="s">
        <v>30</v>
      </c>
      <c r="G17" s="24">
        <v>1</v>
      </c>
      <c r="H17" s="8"/>
      <c r="I17" s="98">
        <v>1</v>
      </c>
      <c r="J17" s="99">
        <v>2</v>
      </c>
      <c r="K17" s="99">
        <v>2</v>
      </c>
    </row>
    <row r="18" s="90" customFormat="1" ht="15.75" spans="1:11">
      <c r="A18" s="57"/>
      <c r="B18" s="14"/>
      <c r="C18" s="14"/>
      <c r="D18" s="8" t="s">
        <v>47</v>
      </c>
      <c r="E18" s="8"/>
      <c r="F18" s="94" t="s">
        <v>30</v>
      </c>
      <c r="G18" s="24">
        <v>0.68</v>
      </c>
      <c r="H18" s="8"/>
      <c r="I18" s="98">
        <v>1</v>
      </c>
      <c r="J18" s="99">
        <v>2</v>
      </c>
      <c r="K18" s="99">
        <v>2</v>
      </c>
    </row>
    <row r="19" s="90" customFormat="1" ht="15.75" spans="1:11">
      <c r="A19" s="57"/>
      <c r="B19" s="14"/>
      <c r="C19" s="14"/>
      <c r="D19" s="8" t="s">
        <v>48</v>
      </c>
      <c r="E19" s="8"/>
      <c r="F19" s="95" t="s">
        <v>61</v>
      </c>
      <c r="G19" s="24">
        <v>1</v>
      </c>
      <c r="H19" s="8"/>
      <c r="I19" s="98">
        <v>1</v>
      </c>
      <c r="J19" s="99">
        <v>2</v>
      </c>
      <c r="K19" s="99">
        <v>2</v>
      </c>
    </row>
    <row r="20" s="90" customFormat="1" ht="15.75" spans="1:11">
      <c r="A20" s="57"/>
      <c r="B20" s="14"/>
      <c r="C20" s="14" t="s">
        <v>50</v>
      </c>
      <c r="D20" s="8" t="s">
        <v>51</v>
      </c>
      <c r="E20" s="8"/>
      <c r="F20" s="8" t="s">
        <v>52</v>
      </c>
      <c r="G20" s="8" t="s">
        <v>276</v>
      </c>
      <c r="H20" s="8" t="s">
        <v>277</v>
      </c>
      <c r="I20" s="98">
        <v>0.8</v>
      </c>
      <c r="J20" s="99">
        <v>3</v>
      </c>
      <c r="K20" s="99">
        <v>2</v>
      </c>
    </row>
    <row r="21" s="90" customFormat="1" ht="15.75" spans="1:11">
      <c r="A21" s="57"/>
      <c r="B21" s="14"/>
      <c r="C21" s="14"/>
      <c r="D21" s="8" t="s">
        <v>53</v>
      </c>
      <c r="E21" s="8"/>
      <c r="F21" s="8" t="s">
        <v>54</v>
      </c>
      <c r="G21" s="8" t="s">
        <v>54</v>
      </c>
      <c r="H21" s="8"/>
      <c r="I21" s="98">
        <v>1</v>
      </c>
      <c r="J21" s="99">
        <v>5</v>
      </c>
      <c r="K21" s="99">
        <v>5</v>
      </c>
    </row>
    <row r="22" s="90" customFormat="1" ht="15.75" spans="1:11">
      <c r="A22" s="57"/>
      <c r="B22" s="14"/>
      <c r="C22" s="14"/>
      <c r="D22" s="8" t="s">
        <v>55</v>
      </c>
      <c r="E22" s="8"/>
      <c r="F22" s="8" t="s">
        <v>278</v>
      </c>
      <c r="G22" s="8" t="s">
        <v>278</v>
      </c>
      <c r="H22" s="8"/>
      <c r="I22" s="98">
        <v>1</v>
      </c>
      <c r="J22" s="99">
        <v>1</v>
      </c>
      <c r="K22" s="99">
        <v>1</v>
      </c>
    </row>
    <row r="23" s="90" customFormat="1" ht="15.75" spans="1:11">
      <c r="A23" s="57"/>
      <c r="B23" s="14"/>
      <c r="C23" s="14" t="s">
        <v>57</v>
      </c>
      <c r="D23" s="8" t="s">
        <v>58</v>
      </c>
      <c r="E23" s="8"/>
      <c r="F23" s="8" t="s">
        <v>59</v>
      </c>
      <c r="G23" s="8" t="s">
        <v>59</v>
      </c>
      <c r="H23" s="8"/>
      <c r="I23" s="98">
        <v>1</v>
      </c>
      <c r="J23" s="99">
        <v>2</v>
      </c>
      <c r="K23" s="99">
        <v>2</v>
      </c>
    </row>
    <row r="24" s="90" customFormat="1" ht="15.75" spans="1:11">
      <c r="A24" s="57"/>
      <c r="B24" s="14"/>
      <c r="C24" s="14"/>
      <c r="D24" s="8" t="s">
        <v>60</v>
      </c>
      <c r="E24" s="8"/>
      <c r="F24" s="95" t="s">
        <v>216</v>
      </c>
      <c r="G24" s="24">
        <v>1</v>
      </c>
      <c r="H24" s="8"/>
      <c r="I24" s="98">
        <v>1</v>
      </c>
      <c r="J24" s="99">
        <v>2</v>
      </c>
      <c r="K24" s="99">
        <v>2</v>
      </c>
    </row>
    <row r="25" s="90" customFormat="1" ht="15.75" spans="1:16">
      <c r="A25" s="57"/>
      <c r="B25" s="93" t="s">
        <v>62</v>
      </c>
      <c r="C25" s="93"/>
      <c r="D25" s="93"/>
      <c r="E25" s="93"/>
      <c r="F25" s="93"/>
      <c r="G25" s="93"/>
      <c r="H25" s="93"/>
      <c r="I25" s="93"/>
      <c r="J25" s="93"/>
      <c r="K25" s="93"/>
      <c r="O25" s="100"/>
      <c r="P25" s="100"/>
    </row>
    <row r="26" s="90" customFormat="1" ht="15.75" spans="1:16">
      <c r="A26" s="13"/>
      <c r="B26" s="59" t="s">
        <v>63</v>
      </c>
      <c r="C26" s="59" t="s">
        <v>64</v>
      </c>
      <c r="D26" s="55" t="s">
        <v>279</v>
      </c>
      <c r="E26" s="55"/>
      <c r="F26" s="95" t="s">
        <v>61</v>
      </c>
      <c r="G26" s="94">
        <v>1</v>
      </c>
      <c r="H26" s="55"/>
      <c r="I26" s="96">
        <v>1</v>
      </c>
      <c r="J26" s="97">
        <v>5</v>
      </c>
      <c r="K26" s="97">
        <v>5</v>
      </c>
      <c r="P26" s="100"/>
    </row>
    <row r="27" s="90" customFormat="1" ht="15.75" spans="1:16">
      <c r="A27" s="13"/>
      <c r="B27" s="58"/>
      <c r="C27" s="58"/>
      <c r="D27" s="8" t="s">
        <v>280</v>
      </c>
      <c r="E27" s="8"/>
      <c r="F27" s="95" t="s">
        <v>61</v>
      </c>
      <c r="G27" s="24">
        <v>0.9</v>
      </c>
      <c r="H27" s="8"/>
      <c r="I27" s="98">
        <v>1</v>
      </c>
      <c r="J27" s="99">
        <v>5</v>
      </c>
      <c r="K27" s="99">
        <v>5</v>
      </c>
      <c r="O27" s="100"/>
      <c r="P27" s="100"/>
    </row>
    <row r="28" s="90" customFormat="1" ht="15.75" spans="1:16">
      <c r="A28" s="13"/>
      <c r="B28" s="58"/>
      <c r="C28" s="58"/>
      <c r="D28" s="9" t="s">
        <v>353</v>
      </c>
      <c r="E28" s="10"/>
      <c r="F28" s="95" t="s">
        <v>354</v>
      </c>
      <c r="G28" s="8" t="s">
        <v>355</v>
      </c>
      <c r="H28" s="8"/>
      <c r="I28" s="98">
        <v>1</v>
      </c>
      <c r="J28" s="99">
        <v>3</v>
      </c>
      <c r="K28" s="99">
        <v>3</v>
      </c>
      <c r="O28" s="100"/>
      <c r="P28" s="100"/>
    </row>
    <row r="29" s="90" customFormat="1" ht="15.75" spans="1:16">
      <c r="A29" s="13"/>
      <c r="B29" s="58"/>
      <c r="C29" s="58"/>
      <c r="D29" s="9" t="s">
        <v>356</v>
      </c>
      <c r="E29" s="10"/>
      <c r="F29" s="95" t="s">
        <v>357</v>
      </c>
      <c r="G29" s="8" t="s">
        <v>358</v>
      </c>
      <c r="H29" s="8"/>
      <c r="I29" s="98">
        <v>1</v>
      </c>
      <c r="J29" s="99">
        <v>3</v>
      </c>
      <c r="K29" s="99">
        <v>3</v>
      </c>
      <c r="O29" s="100"/>
      <c r="P29" s="100"/>
    </row>
    <row r="30" s="90" customFormat="1" ht="15.75" spans="1:16">
      <c r="A30" s="13"/>
      <c r="B30" s="58"/>
      <c r="C30" s="58"/>
      <c r="D30" s="9" t="s">
        <v>359</v>
      </c>
      <c r="E30" s="10"/>
      <c r="F30" s="95" t="s">
        <v>360</v>
      </c>
      <c r="G30" s="8" t="s">
        <v>361</v>
      </c>
      <c r="H30" s="8"/>
      <c r="I30" s="98">
        <v>0.9</v>
      </c>
      <c r="J30" s="99">
        <v>3</v>
      </c>
      <c r="K30" s="99">
        <v>2.5</v>
      </c>
      <c r="O30" s="100"/>
      <c r="P30" s="100"/>
    </row>
    <row r="31" s="90" customFormat="1" ht="20.25" spans="1:16">
      <c r="A31" s="13"/>
      <c r="B31" s="58"/>
      <c r="C31" s="58"/>
      <c r="D31" s="9" t="s">
        <v>362</v>
      </c>
      <c r="E31" s="10"/>
      <c r="F31" s="95" t="s">
        <v>363</v>
      </c>
      <c r="G31" s="8" t="s">
        <v>364</v>
      </c>
      <c r="H31" s="8"/>
      <c r="I31" s="98">
        <v>1</v>
      </c>
      <c r="J31" s="99">
        <v>3</v>
      </c>
      <c r="K31" s="99">
        <v>3</v>
      </c>
      <c r="O31" s="101"/>
      <c r="P31" s="100"/>
    </row>
    <row r="32" s="90" customFormat="1" ht="15.75" spans="1:16">
      <c r="A32" s="13"/>
      <c r="B32" s="58"/>
      <c r="C32" s="58"/>
      <c r="D32" s="9" t="s">
        <v>365</v>
      </c>
      <c r="E32" s="10"/>
      <c r="F32" s="95" t="s">
        <v>366</v>
      </c>
      <c r="G32" s="8" t="s">
        <v>367</v>
      </c>
      <c r="H32" s="8"/>
      <c r="I32" s="98">
        <v>1</v>
      </c>
      <c r="J32" s="99">
        <v>3</v>
      </c>
      <c r="K32" s="99">
        <v>3</v>
      </c>
      <c r="O32" s="100"/>
      <c r="P32" s="100"/>
    </row>
    <row r="33" s="90" customFormat="1" ht="15.75" spans="1:16">
      <c r="A33" s="13"/>
      <c r="B33" s="58"/>
      <c r="C33" s="58"/>
      <c r="D33" s="9" t="s">
        <v>368</v>
      </c>
      <c r="E33" s="10"/>
      <c r="F33" s="95" t="s">
        <v>369</v>
      </c>
      <c r="G33" s="8" t="s">
        <v>370</v>
      </c>
      <c r="H33" s="8"/>
      <c r="I33" s="98">
        <v>1</v>
      </c>
      <c r="J33" s="99">
        <v>3</v>
      </c>
      <c r="K33" s="99">
        <v>3</v>
      </c>
      <c r="O33" s="100"/>
      <c r="P33" s="100"/>
    </row>
    <row r="34" s="90" customFormat="1" ht="15.75" spans="1:16">
      <c r="A34" s="13"/>
      <c r="B34" s="58"/>
      <c r="C34" s="58"/>
      <c r="D34" s="9" t="s">
        <v>371</v>
      </c>
      <c r="E34" s="10"/>
      <c r="F34" s="95" t="s">
        <v>372</v>
      </c>
      <c r="G34" s="8" t="s">
        <v>373</v>
      </c>
      <c r="H34" s="8"/>
      <c r="I34" s="98">
        <v>1</v>
      </c>
      <c r="J34" s="99">
        <v>3</v>
      </c>
      <c r="K34" s="99">
        <v>3</v>
      </c>
      <c r="O34" s="100"/>
      <c r="P34" s="100"/>
    </row>
    <row r="35" s="90" customFormat="1" ht="15.75" spans="1:16">
      <c r="A35" s="13"/>
      <c r="B35" s="58"/>
      <c r="C35" s="58"/>
      <c r="D35" s="8" t="s">
        <v>374</v>
      </c>
      <c r="E35" s="8"/>
      <c r="F35" s="95" t="s">
        <v>375</v>
      </c>
      <c r="G35" s="8" t="s">
        <v>376</v>
      </c>
      <c r="H35" s="8"/>
      <c r="I35" s="98">
        <v>1</v>
      </c>
      <c r="J35" s="99">
        <v>3</v>
      </c>
      <c r="K35" s="99">
        <v>3</v>
      </c>
      <c r="O35" s="100"/>
      <c r="P35" s="100"/>
    </row>
    <row r="36" s="90" customFormat="1" ht="15.75" spans="1:16">
      <c r="A36" s="13"/>
      <c r="B36" s="58"/>
      <c r="C36" s="58"/>
      <c r="D36" s="9" t="s">
        <v>377</v>
      </c>
      <c r="E36" s="10"/>
      <c r="F36" s="95" t="s">
        <v>292</v>
      </c>
      <c r="G36" s="95" t="s">
        <v>378</v>
      </c>
      <c r="H36" s="8"/>
      <c r="I36" s="98">
        <v>1</v>
      </c>
      <c r="J36" s="99">
        <v>3</v>
      </c>
      <c r="K36" s="99">
        <v>3</v>
      </c>
      <c r="O36" s="100"/>
      <c r="P36" s="100"/>
    </row>
    <row r="37" s="90" customFormat="1" ht="15.75" spans="1:16">
      <c r="A37" s="13"/>
      <c r="B37" s="58"/>
      <c r="C37" s="58"/>
      <c r="D37" s="8" t="s">
        <v>379</v>
      </c>
      <c r="E37" s="8"/>
      <c r="F37" s="8" t="s">
        <v>335</v>
      </c>
      <c r="G37" s="8" t="s">
        <v>335</v>
      </c>
      <c r="H37" s="8"/>
      <c r="I37" s="98">
        <v>1</v>
      </c>
      <c r="J37" s="99">
        <v>3</v>
      </c>
      <c r="K37" s="99">
        <v>3</v>
      </c>
      <c r="O37" s="100"/>
      <c r="P37" s="100"/>
    </row>
    <row r="38" s="90" customFormat="1" ht="15.75" spans="1:15">
      <c r="A38" s="13"/>
      <c r="B38" s="59" t="s">
        <v>71</v>
      </c>
      <c r="C38" s="14" t="s">
        <v>72</v>
      </c>
      <c r="D38" s="8" t="s">
        <v>380</v>
      </c>
      <c r="E38" s="8"/>
      <c r="F38" s="95" t="s">
        <v>381</v>
      </c>
      <c r="G38" s="8" t="s">
        <v>382</v>
      </c>
      <c r="H38" s="8"/>
      <c r="I38" s="98">
        <v>1</v>
      </c>
      <c r="J38" s="99">
        <v>3</v>
      </c>
      <c r="K38" s="99">
        <v>3</v>
      </c>
      <c r="O38" s="100"/>
    </row>
    <row r="39" s="90" customFormat="1" ht="31.5" spans="1:11">
      <c r="A39" s="13"/>
      <c r="B39" s="58"/>
      <c r="C39" s="59" t="s">
        <v>74</v>
      </c>
      <c r="D39" s="8" t="s">
        <v>383</v>
      </c>
      <c r="E39" s="8"/>
      <c r="F39" s="8" t="s">
        <v>384</v>
      </c>
      <c r="G39" s="8" t="s">
        <v>344</v>
      </c>
      <c r="H39" s="8" t="s">
        <v>385</v>
      </c>
      <c r="I39" s="98">
        <v>0.8</v>
      </c>
      <c r="J39" s="99">
        <v>5</v>
      </c>
      <c r="K39" s="99">
        <v>3.5</v>
      </c>
    </row>
    <row r="40" s="90" customFormat="1" ht="15.75" spans="1:11">
      <c r="A40" s="13"/>
      <c r="B40" s="58"/>
      <c r="C40" s="58"/>
      <c r="D40" s="9" t="s">
        <v>386</v>
      </c>
      <c r="E40" s="10"/>
      <c r="F40" s="95" t="s">
        <v>296</v>
      </c>
      <c r="G40" s="24">
        <v>0.82</v>
      </c>
      <c r="H40" s="8"/>
      <c r="I40" s="98">
        <v>1</v>
      </c>
      <c r="J40" s="99">
        <v>4</v>
      </c>
      <c r="K40" s="99">
        <v>4</v>
      </c>
    </row>
    <row r="41" s="90" customFormat="1" ht="15.75" spans="1:11">
      <c r="A41" s="13"/>
      <c r="B41" s="58"/>
      <c r="C41" s="58"/>
      <c r="D41" s="9" t="s">
        <v>387</v>
      </c>
      <c r="E41" s="10"/>
      <c r="F41" s="8" t="s">
        <v>388</v>
      </c>
      <c r="G41" s="8" t="s">
        <v>388</v>
      </c>
      <c r="H41" s="8"/>
      <c r="I41" s="98">
        <v>1</v>
      </c>
      <c r="J41" s="99">
        <v>4</v>
      </c>
      <c r="K41" s="99">
        <v>4</v>
      </c>
    </row>
    <row r="42" s="90" customFormat="1" ht="31.5" spans="1:11">
      <c r="A42" s="13"/>
      <c r="B42" s="54"/>
      <c r="C42" s="14" t="s">
        <v>76</v>
      </c>
      <c r="D42" s="8" t="s">
        <v>76</v>
      </c>
      <c r="E42" s="8"/>
      <c r="F42" s="95" t="s">
        <v>296</v>
      </c>
      <c r="G42" s="24">
        <v>0.85</v>
      </c>
      <c r="H42" s="8"/>
      <c r="I42" s="98">
        <v>1</v>
      </c>
      <c r="J42" s="99">
        <v>4</v>
      </c>
      <c r="K42" s="99">
        <v>4</v>
      </c>
    </row>
    <row r="43" s="90" customFormat="1" ht="33" customHeight="1" spans="1:11">
      <c r="A43" s="16" t="s">
        <v>79</v>
      </c>
      <c r="B43" s="17">
        <v>95</v>
      </c>
      <c r="C43" s="18"/>
      <c r="D43" s="18"/>
      <c r="E43" s="18"/>
      <c r="F43" s="18"/>
      <c r="G43" s="18"/>
      <c r="H43" s="18"/>
      <c r="I43" s="18"/>
      <c r="J43" s="18"/>
      <c r="K43" s="22"/>
    </row>
    <row r="44" s="90" customFormat="1" ht="18.6" customHeight="1" spans="1:11">
      <c r="A44" s="16" t="s">
        <v>80</v>
      </c>
      <c r="B44" s="17" t="s">
        <v>81</v>
      </c>
      <c r="C44" s="18"/>
      <c r="D44" s="18"/>
      <c r="E44" s="18"/>
      <c r="F44" s="18"/>
      <c r="G44" s="18"/>
      <c r="H44" s="18"/>
      <c r="I44" s="18"/>
      <c r="J44" s="18"/>
      <c r="K44" s="22"/>
    </row>
    <row r="45" s="90" customFormat="1" ht="14.45" customHeight="1" spans="1:11">
      <c r="A45" s="19" t="s">
        <v>82</v>
      </c>
      <c r="B45" s="20"/>
      <c r="C45" s="20"/>
      <c r="D45" s="20"/>
      <c r="E45" s="20"/>
      <c r="F45" s="20"/>
      <c r="G45" s="20"/>
      <c r="H45" s="20"/>
      <c r="I45" s="20"/>
      <c r="J45" s="20"/>
      <c r="K45" s="23"/>
    </row>
  </sheetData>
  <mergeCells count="66">
    <mergeCell ref="A2:K2"/>
    <mergeCell ref="A3:K3"/>
    <mergeCell ref="A4:C4"/>
    <mergeCell ref="D4:E4"/>
    <mergeCell ref="F4:G4"/>
    <mergeCell ref="H4:K4"/>
    <mergeCell ref="D5:E5"/>
    <mergeCell ref="F5:G5"/>
    <mergeCell ref="H5:J5"/>
    <mergeCell ref="D6:E6"/>
    <mergeCell ref="F6:G6"/>
    <mergeCell ref="H6:J6"/>
    <mergeCell ref="B7:E7"/>
    <mergeCell ref="F7:K7"/>
    <mergeCell ref="B8:E8"/>
    <mergeCell ref="F8:K8"/>
    <mergeCell ref="D9:E9"/>
    <mergeCell ref="B10:K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K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B43:K43"/>
    <mergeCell ref="B44:K44"/>
    <mergeCell ref="A45:K45"/>
    <mergeCell ref="A7:A8"/>
    <mergeCell ref="A9:A42"/>
    <mergeCell ref="B11:B13"/>
    <mergeCell ref="B14:B24"/>
    <mergeCell ref="B26:B37"/>
    <mergeCell ref="B38:B42"/>
    <mergeCell ref="C11:C13"/>
    <mergeCell ref="C14:C19"/>
    <mergeCell ref="C20:C22"/>
    <mergeCell ref="C23:C24"/>
    <mergeCell ref="C26:C37"/>
    <mergeCell ref="C39:C41"/>
    <mergeCell ref="A5:C6"/>
  </mergeCells>
  <pageMargins left="0.75" right="0.75" top="1" bottom="1" header="0.5" footer="0.5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办公室</vt:lpstr>
      <vt:lpstr>党群工作部</vt:lpstr>
      <vt:lpstr>改革发展局</vt:lpstr>
      <vt:lpstr>科技创新局</vt:lpstr>
      <vt:lpstr>财政局</vt:lpstr>
      <vt:lpstr>公共服务局</vt:lpstr>
      <vt:lpstr>规划和自然资源局</vt:lpstr>
      <vt:lpstr>建设局</vt:lpstr>
      <vt:lpstr>生态环境局</vt:lpstr>
      <vt:lpstr>市场监管局</vt:lpstr>
      <vt:lpstr>综合执法局</vt:lpstr>
      <vt:lpstr>附件4-高新区本级资金项目自评表 (2)</vt:lpstr>
      <vt:lpstr>附件3-市对高新区转移支付绩效自评表 (市监)</vt:lpstr>
      <vt:lpstr>附件3-市对高新区转移支付绩效自评表（农业）</vt:lpstr>
      <vt:lpstr>附件2-中央转移支付绩效自评表</vt:lpstr>
      <vt:lpstr>附件4-高新区本级资金项目自评表</vt:lpstr>
      <vt:lpstr>附件3-市对高新区转移支付绩效自评表</vt:lpstr>
      <vt:lpstr>综合执法局-附件1-部门整体支出绩效自评表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czj</dc:creator>
  <cp:lastModifiedBy>silence</cp:lastModifiedBy>
  <dcterms:created xsi:type="dcterms:W3CDTF">2022-11-07T13:51:00Z</dcterms:created>
  <cp:lastPrinted>2022-11-14T01:42:00Z</cp:lastPrinted>
  <dcterms:modified xsi:type="dcterms:W3CDTF">2024-04-15T02:06:28Z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BFF118D92B0441F6863A9228E3C623FA_12</vt:lpwstr>
  </property>
  <property fmtid="{D5CDD505-2E9C-101B-9397-08002B2CF9AE}" pid="3" name="KSOProductBuildVer">
    <vt:lpwstr>2052-12.1.0.16417</vt:lpwstr>
  </property>
</Properties>
</file>