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1"/>
  </bookViews>
  <sheets>
    <sheet name="部门整体支出绩效自评表 " sheetId="12" r:id="rId1"/>
    <sheet name="项目绩效自评表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<sst xmlns="http://schemas.openxmlformats.org/spreadsheetml/2006/main" count="194" uniqueCount="150">
  <si>
    <t xml:space="preserve">部门整体支出绩效自评表 </t>
  </si>
  <si>
    <t>（2021年度）</t>
  </si>
  <si>
    <t>部门（单位）名称</t>
  </si>
  <si>
    <t>重庆高新区金凤镇人民政府</t>
  </si>
  <si>
    <t>联系人及电话</t>
  </si>
  <si>
    <t>刘璐、王晓玲 023-65740214、023-68073979</t>
  </si>
  <si>
    <t>项目资金（万元）</t>
  </si>
  <si>
    <t>全年预算数（A）</t>
  </si>
  <si>
    <t>全年执行数（B）</t>
  </si>
  <si>
    <t>预算执行率（B/A)</t>
  </si>
  <si>
    <t>执行率得分</t>
  </si>
  <si>
    <t>年度总体目标</t>
  </si>
  <si>
    <t>年初设定目标</t>
  </si>
  <si>
    <t>全年实际完成情况</t>
  </si>
  <si>
    <t>1.财政经济保持平稳运行。
2.保障改善民生精准有效：优先保障基本民生、从严控制一般支出、完善公共财政体制。</t>
  </si>
  <si>
    <t>2021年，我部门坚持民生优先，突出困难优抚救助、社会保障、医药卫生、教育、保障性住房、公共安全等民生重点，不断兜牢兜实民生底线。同时完善公共财政体制。深入推进机关事业单位养老保险制度改革、医药卫生体制改革、农业补贴改革、农村综合改革等各项民生改革，公共财政体系不断健全完善。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</si>
  <si>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</si>
  <si>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</si>
  <si>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</si>
  <si>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</si>
  <si>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</si>
  <si>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</si>
  <si>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</si>
  <si>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得分系数</t>
  </si>
  <si>
    <t>权重</t>
  </si>
  <si>
    <t>指标得分</t>
  </si>
  <si>
    <t>共性指标（权重30分，必填项不可更改）</t>
  </si>
  <si>
    <t>投
入
指
标</t>
  </si>
  <si>
    <t>预算配置</t>
  </si>
  <si>
    <t>财政供养人员控制率</t>
  </si>
  <si>
    <t>≥0%</t>
  </si>
  <si>
    <t>“三公”经费变动率</t>
  </si>
  <si>
    <t>基础信息完善</t>
  </si>
  <si>
    <t>过
程
指
标</t>
  </si>
  <si>
    <t>预算执行</t>
  </si>
  <si>
    <t>预算完成率</t>
  </si>
  <si>
    <t>存在部分结余</t>
  </si>
  <si>
    <t>预算调整率</t>
  </si>
  <si>
    <t>≤20%</t>
  </si>
  <si>
    <t>结转结余率</t>
  </si>
  <si>
    <t>公用经费控制率</t>
  </si>
  <si>
    <t>≤100%</t>
  </si>
  <si>
    <t>存在年中追加的情况</t>
  </si>
  <si>
    <t>“三公”经费控制率</t>
  </si>
  <si>
    <t>政府采购执行率</t>
  </si>
  <si>
    <t>预算管理</t>
  </si>
  <si>
    <t>管理制度健全性</t>
  </si>
  <si>
    <t>健全完整</t>
  </si>
  <si>
    <t>资金使用合规性</t>
  </si>
  <si>
    <t>符合相关的预算财务管理制度的规定</t>
  </si>
  <si>
    <t>符合</t>
  </si>
  <si>
    <t>预决算信息公开性</t>
  </si>
  <si>
    <t>按要求公开</t>
  </si>
  <si>
    <t>已按要求公开</t>
  </si>
  <si>
    <t>资产管理</t>
  </si>
  <si>
    <t>资产管理安全</t>
  </si>
  <si>
    <t>保存完整、使用合规、配置合理、处置规范、收入及时足额上缴</t>
  </si>
  <si>
    <t>达成预期目标</t>
  </si>
  <si>
    <t>固定资产利用率</t>
  </si>
  <si>
    <t>个性指标（权重60分，部门（单位）根据职能职责及实际情况填报）</t>
  </si>
  <si>
    <t>产
出
指
标</t>
  </si>
  <si>
    <t>职责履行</t>
  </si>
  <si>
    <t>辖社区管理数量</t>
  </si>
  <si>
    <t>3个</t>
  </si>
  <si>
    <t>行政村管理数量</t>
  </si>
  <si>
    <t>7个</t>
  </si>
  <si>
    <t>维修公共设施</t>
  </si>
  <si>
    <t>≥500次</t>
  </si>
  <si>
    <t>542次</t>
  </si>
  <si>
    <t>市政管护面积</t>
  </si>
  <si>
    <t>36.94平方千米</t>
  </si>
  <si>
    <t>民生补助、救助救济人次</t>
  </si>
  <si>
    <t>≥1500人</t>
  </si>
  <si>
    <t>1700余人</t>
  </si>
  <si>
    <t>就业技能培训</t>
  </si>
  <si>
    <t>≥10场</t>
  </si>
  <si>
    <t>10场</t>
  </si>
  <si>
    <t>“老杨群工”服务人次</t>
  </si>
  <si>
    <t>≥1000人</t>
  </si>
  <si>
    <t>1133人次</t>
  </si>
  <si>
    <t>信访办结率</t>
  </si>
  <si>
    <t>违建整治房屋</t>
  </si>
  <si>
    <t>≥500处</t>
  </si>
  <si>
    <t>634处</t>
  </si>
  <si>
    <t>效
益
指
标</t>
  </si>
  <si>
    <t>经济效益</t>
  </si>
  <si>
    <t>促进经济收入</t>
  </si>
  <si>
    <t>得到促进</t>
  </si>
  <si>
    <t>生态效益</t>
  </si>
  <si>
    <t>空气质量优良天数</t>
  </si>
  <si>
    <t>≥260天</t>
  </si>
  <si>
    <t>284天</t>
  </si>
  <si>
    <t>社会效益</t>
  </si>
  <si>
    <t>完善基础设施建设</t>
  </si>
  <si>
    <t>得到完善</t>
  </si>
  <si>
    <t>提升民生保障质效</t>
  </si>
  <si>
    <t>得到保障</t>
  </si>
  <si>
    <t>可持续影响</t>
  </si>
  <si>
    <t>提升城市管理水平</t>
  </si>
  <si>
    <t>得到提升</t>
  </si>
  <si>
    <t>服务对象满意度</t>
  </si>
  <si>
    <t>群众满意度</t>
  </si>
  <si>
    <t>工作人员满意度</t>
  </si>
  <si>
    <t>自评总分</t>
  </si>
  <si>
    <t>说明</t>
  </si>
  <si>
    <t>无</t>
  </si>
  <si>
    <t>备注：各类指标必须与绩效目标表或绩效监控表保持一致，中期有所调整的，以调整后的为准。</t>
  </si>
  <si>
    <t xml:space="preserve">高新区本级项目资金绩效自评表 </t>
  </si>
  <si>
    <t>专项（项目）名称</t>
  </si>
  <si>
    <t>统计工作</t>
  </si>
  <si>
    <t>阳倩13002301880</t>
  </si>
  <si>
    <t>主管部门</t>
  </si>
  <si>
    <t>重庆高新区金凤镇财政局</t>
  </si>
  <si>
    <t>实施单位</t>
  </si>
  <si>
    <t>重庆高新区金风镇人民政府</t>
  </si>
  <si>
    <t>年度资金总额：</t>
  </si>
  <si>
    <r>
      <rPr>
        <sz val="12"/>
        <color theme="1"/>
        <rFont val="方正仿宋_GBK"/>
        <charset val="134"/>
      </rPr>
      <t xml:space="preserve"> </t>
    </r>
    <r>
      <rPr>
        <sz val="12"/>
        <color rgb="FF000000"/>
        <rFont val="方正仿宋_GBK"/>
        <charset val="134"/>
      </rPr>
      <t>其中：财政资金</t>
    </r>
  </si>
  <si>
    <t>1.规上工业、规上服务业、限上商贸、小微企业等统计月报、季报、年报等报表及各项扶持政策的宣传服务工作；
2.完成金凤镇1%人口抽样调查工作，涉及全镇4个村级样本14个普查小区；
3.指导企业申报科技创新专项资金；
4.完成国家统计局抽中的8家企业，开展经济普查和投入产出试点调查工作；
5.开展水、电、气、讯的协调工作，联系电力、燃气、水务公司对辖区重点安全隐患进行排查整治。</t>
  </si>
  <si>
    <t>1.完成规上工业、规上服务业、限上商贸、小微企业等统计月报、季报、年报等报表及各项扶持政策的宣传服务工作；
2.完成金凤镇1%人口抽样调查工作，涉及全镇4个村级样本14个普查小区184户510人登记填报工作；
3.指导38家企业申报科技创新专项资金共计1365.16万元；
4.完成国家统计局抽中的8家企业，开展经济普查和投入产出试点调查工作；
5.开展了水、电、气、讯的协调工作，并积极联系电力、燃气、水务公司对辖区重点安全隐患进行排查整治。</t>
  </si>
  <si>
    <t>数量指标</t>
  </si>
  <si>
    <t>指导企业提交升规入统申报资料</t>
  </si>
  <si>
    <t>8家</t>
  </si>
  <si>
    <t>指导企业申报科技创新专项资金</t>
  </si>
  <si>
    <t>≥1300万元</t>
  </si>
  <si>
    <t>1365.16万元</t>
  </si>
  <si>
    <t>金凤镇1%人口抽样调查工作</t>
  </si>
  <si>
    <t>510人</t>
  </si>
  <si>
    <t>下发醇基燃料安全使用告知书</t>
  </si>
  <si>
    <t>41份</t>
  </si>
  <si>
    <t>整改燃气安全隐患户数</t>
  </si>
  <si>
    <t>约98户</t>
  </si>
  <si>
    <t>98户</t>
  </si>
  <si>
    <t>质量指标</t>
  </si>
  <si>
    <t>开展高新技术企业申报和复审工作准确率</t>
  </si>
  <si>
    <t>金凤中小企业创业基地暨龙栖物业管理有限公司经济责任专项审计</t>
  </si>
  <si>
    <t>保质完成</t>
  </si>
  <si>
    <t>时效指标</t>
  </si>
  <si>
    <t>统计城镇调查失业率等主要劳动力调查指标数据</t>
  </si>
  <si>
    <t>每月</t>
  </si>
  <si>
    <t>规上工业、规上服务业、限上商贸、小微企业等统计月报、季报、年报等报表及各项扶持政策的宣传服务工作</t>
  </si>
  <si>
    <t>按时</t>
  </si>
  <si>
    <t>效益指标</t>
  </si>
  <si>
    <t>社会效益
指标</t>
  </si>
  <si>
    <t>人民群众安全感</t>
  </si>
  <si>
    <t>增强</t>
  </si>
  <si>
    <t>可持续影响指标</t>
  </si>
  <si>
    <t>指导农村集体资产分配</t>
  </si>
  <si>
    <t>长期</t>
  </si>
  <si>
    <t>满意度指标</t>
  </si>
  <si>
    <t>服务对象
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</si>
</sst>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方正小标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b/>
      <sz val="12"/>
      <color theme="1"/>
      <name val="方正楷体_GB2312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0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54" applyFont="1">
      <alignment vertical="center"/>
    </xf>
    <xf numFmtId="0" fontId="3" fillId="0" borderId="0" xfId="54">
      <alignment vertical="center"/>
    </xf>
    <xf numFmtId="0" fontId="3" fillId="0" borderId="0" xfId="54" applyAlignment="1">
      <alignment horizontal="center" vertical="center"/>
    </xf>
    <xf numFmtId="0" fontId="3" fillId="2" borderId="0" xfId="54" applyFill="1" applyAlignment="1">
      <alignment horizontal="center" vertical="center"/>
    </xf>
    <xf numFmtId="0" fontId="4" fillId="0" borderId="0" xfId="50" applyFont="1" applyAlignment="1">
      <alignment vertical="center"/>
    </xf>
    <xf numFmtId="0" fontId="4" fillId="0" borderId="0" xfId="50" applyFont="1" applyAlignment="1">
      <alignment vertical="center" wrapText="1"/>
    </xf>
    <xf numFmtId="0" fontId="1" fillId="0" borderId="0" xfId="50" applyAlignment="1">
      <alignment horizontal="center" vertical="center" wrapText="1"/>
    </xf>
    <xf numFmtId="0" fontId="1" fillId="2" borderId="0" xfId="50" applyFill="1" applyAlignment="1">
      <alignment horizontal="center" vertical="center" wrapText="1"/>
    </xf>
    <xf numFmtId="0" fontId="5" fillId="0" borderId="0" xfId="54" applyFont="1" applyAlignment="1">
      <alignment horizontal="center" vertical="center" wrapText="1"/>
    </xf>
    <xf numFmtId="0" fontId="6" fillId="0" borderId="0" xfId="54" applyFont="1" applyAlignment="1">
      <alignment horizontal="center" vertical="top" wrapText="1"/>
    </xf>
    <xf numFmtId="0" fontId="7" fillId="0" borderId="1" xfId="54" applyFont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 wrapText="1"/>
    </xf>
    <xf numFmtId="0" fontId="7" fillId="0" borderId="3" xfId="54" applyFont="1" applyBorder="1" applyAlignment="1">
      <alignment horizontal="center" vertical="center" wrapText="1"/>
    </xf>
    <xf numFmtId="0" fontId="7" fillId="0" borderId="1" xfId="54" applyFont="1" applyBorder="1" applyAlignment="1">
      <alignment vertical="center" wrapText="1"/>
    </xf>
    <xf numFmtId="9" fontId="7" fillId="0" borderId="2" xfId="54" applyNumberFormat="1" applyFont="1" applyBorder="1" applyAlignment="1">
      <alignment horizontal="center" vertical="center" wrapText="1"/>
    </xf>
    <xf numFmtId="0" fontId="7" fillId="0" borderId="2" xfId="54" applyFont="1" applyBorder="1" applyAlignment="1">
      <alignment horizontal="left" vertical="center" wrapText="1"/>
    </xf>
    <xf numFmtId="0" fontId="7" fillId="0" borderId="4" xfId="54" applyFont="1" applyBorder="1" applyAlignment="1">
      <alignment horizontal="left" vertical="center" wrapText="1"/>
    </xf>
    <xf numFmtId="0" fontId="7" fillId="0" borderId="3" xfId="54" applyFont="1" applyBorder="1" applyAlignment="1">
      <alignment horizontal="left" vertical="center" wrapText="1"/>
    </xf>
    <xf numFmtId="0" fontId="7" fillId="0" borderId="1" xfId="54" applyFont="1" applyBorder="1" applyAlignment="1">
      <alignment horizontal="center" vertical="center" textRotation="255" wrapText="1"/>
    </xf>
    <xf numFmtId="0" fontId="7" fillId="2" borderId="1" xfId="54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9" fontId="7" fillId="0" borderId="1" xfId="54" applyNumberFormat="1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9" fontId="7" fillId="2" borderId="1" xfId="54" applyNumberFormat="1" applyFont="1" applyFill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 readingOrder="1"/>
    </xf>
    <xf numFmtId="0" fontId="7" fillId="0" borderId="2" xfId="54" applyFont="1" applyBorder="1" applyAlignment="1">
      <alignment horizontal="center" vertical="center" wrapText="1" readingOrder="1"/>
    </xf>
    <xf numFmtId="0" fontId="7" fillId="0" borderId="4" xfId="54" applyFont="1" applyBorder="1" applyAlignment="1">
      <alignment horizontal="center" vertical="center" wrapText="1" readingOrder="1"/>
    </xf>
    <xf numFmtId="0" fontId="6" fillId="0" borderId="2" xfId="54" applyFont="1" applyBorder="1" applyAlignment="1">
      <alignment horizontal="center" vertical="center"/>
    </xf>
    <xf numFmtId="0" fontId="6" fillId="0" borderId="4" xfId="54" applyFont="1" applyBorder="1" applyAlignment="1">
      <alignment horizontal="center" vertical="center"/>
    </xf>
    <xf numFmtId="0" fontId="7" fillId="0" borderId="4" xfId="54" applyFont="1" applyBorder="1" applyAlignment="1">
      <alignment horizontal="center" vertical="center" wrapText="1"/>
    </xf>
    <xf numFmtId="9" fontId="7" fillId="0" borderId="4" xfId="54" applyNumberFormat="1" applyFont="1" applyBorder="1" applyAlignment="1">
      <alignment horizontal="center" vertical="center" wrapText="1"/>
    </xf>
    <xf numFmtId="9" fontId="7" fillId="0" borderId="3" xfId="54" applyNumberFormat="1" applyFont="1" applyBorder="1" applyAlignment="1">
      <alignment horizontal="center" vertical="center" wrapText="1"/>
    </xf>
    <xf numFmtId="0" fontId="7" fillId="0" borderId="5" xfId="54" applyFont="1" applyBorder="1" applyAlignment="1">
      <alignment horizontal="center" vertical="center" wrapText="1"/>
    </xf>
    <xf numFmtId="0" fontId="7" fillId="0" borderId="6" xfId="54" applyFont="1" applyBorder="1" applyAlignment="1">
      <alignment horizontal="center" vertical="center" wrapText="1"/>
    </xf>
    <xf numFmtId="9" fontId="2" fillId="0" borderId="1" xfId="54" applyNumberFormat="1" applyFont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7" fillId="0" borderId="3" xfId="54" applyFont="1" applyBorder="1" applyAlignment="1">
      <alignment horizontal="center" vertical="center" wrapText="1" readingOrder="1"/>
    </xf>
    <xf numFmtId="0" fontId="6" fillId="0" borderId="3" xfId="54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0" fontId="7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7" fillId="2" borderId="6" xfId="0" applyNumberFormat="1" applyFont="1" applyFill="1" applyBorder="1" applyAlignment="1">
      <alignment horizontal="center" vertical="center" wrapText="1"/>
    </xf>
    <xf numFmtId="10" fontId="7" fillId="2" borderId="6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8" fillId="0" borderId="7" xfId="5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2" fontId="7" fillId="0" borderId="4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9" fontId="2" fillId="0" borderId="6" xfId="3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常规 8" xfId="62"/>
    <cellStyle name="千位分隔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zoomScale="85" zoomScaleNormal="85" workbookViewId="0">
      <selection activeCell="D6" sqref="D6:E6"/>
    </sheetView>
  </sheetViews>
  <sheetFormatPr defaultColWidth="9" defaultRowHeight="13.5"/>
  <cols>
    <col min="1" max="1" width="5" customWidth="1"/>
    <col min="2" max="2" width="4.75" customWidth="1"/>
    <col min="3" max="3" width="10.25" customWidth="1"/>
    <col min="4" max="4" width="19" customWidth="1"/>
    <col min="5" max="5" width="18.5" customWidth="1"/>
    <col min="6" max="6" width="16" customWidth="1"/>
    <col min="7" max="7" width="14.625" customWidth="1"/>
    <col min="8" max="8" width="12.5" customWidth="1"/>
    <col min="9" max="10" width="7" customWidth="1"/>
    <col min="11" max="11" width="7.875" customWidth="1"/>
    <col min="13" max="13" width="12.125" customWidth="1"/>
  </cols>
  <sheetData>
    <row r="1" s="1" customFormat="1" ht="14.25" spans="1:4">
      <c r="A1" s="6"/>
      <c r="B1" s="7"/>
      <c r="C1" s="7"/>
      <c r="D1" s="7"/>
    </row>
    <row r="2" ht="30.95" customHeight="1" spans="1:1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5" spans="1:1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="41" customFormat="1" ht="33.95" customHeight="1" spans="1:11">
      <c r="A4" s="44" t="s">
        <v>2</v>
      </c>
      <c r="B4" s="44"/>
      <c r="C4" s="44"/>
      <c r="D4" s="44" t="s">
        <v>3</v>
      </c>
      <c r="E4" s="44"/>
      <c r="F4" s="45" t="s">
        <v>4</v>
      </c>
      <c r="G4" s="46"/>
      <c r="H4" s="45" t="s">
        <v>5</v>
      </c>
      <c r="I4" s="72"/>
      <c r="J4" s="72"/>
      <c r="K4" s="46"/>
    </row>
    <row r="5" s="41" customFormat="1" ht="33.95" customHeight="1" spans="1:13">
      <c r="A5" s="44" t="s">
        <v>6</v>
      </c>
      <c r="B5" s="44"/>
      <c r="C5" s="44"/>
      <c r="D5" s="45" t="s">
        <v>7</v>
      </c>
      <c r="E5" s="46"/>
      <c r="F5" s="45" t="s">
        <v>8</v>
      </c>
      <c r="G5" s="46"/>
      <c r="H5" s="44" t="s">
        <v>9</v>
      </c>
      <c r="I5" s="44"/>
      <c r="J5" s="44"/>
      <c r="K5" s="44" t="s">
        <v>10</v>
      </c>
      <c r="M5" s="73"/>
    </row>
    <row r="6" s="41" customFormat="1" ht="33" customHeight="1" spans="1:11">
      <c r="A6" s="44"/>
      <c r="B6" s="44"/>
      <c r="C6" s="44"/>
      <c r="D6" s="47">
        <v>8418.286539</v>
      </c>
      <c r="E6" s="48"/>
      <c r="F6" s="47">
        <v>7649.007437</v>
      </c>
      <c r="G6" s="48"/>
      <c r="H6" s="49">
        <f>F6/D6</f>
        <v>0.90861809010229</v>
      </c>
      <c r="I6" s="49"/>
      <c r="J6" s="49"/>
      <c r="K6" s="44">
        <v>9.5</v>
      </c>
    </row>
    <row r="7" s="41" customFormat="1" ht="19.5" customHeight="1" spans="1:11">
      <c r="A7" s="44" t="s">
        <v>11</v>
      </c>
      <c r="B7" s="44" t="s">
        <v>12</v>
      </c>
      <c r="C7" s="44"/>
      <c r="D7" s="44"/>
      <c r="E7" s="44"/>
      <c r="F7" s="44" t="s">
        <v>13</v>
      </c>
      <c r="G7" s="44"/>
      <c r="H7" s="44"/>
      <c r="I7" s="44"/>
      <c r="J7" s="44"/>
      <c r="K7" s="44"/>
    </row>
    <row r="8" s="41" customFormat="1" ht="84.6" customHeight="1" spans="1:11">
      <c r="A8" s="44"/>
      <c r="B8" s="50" t="s">
        <v>14</v>
      </c>
      <c r="C8" s="51"/>
      <c r="D8" s="51"/>
      <c r="E8" s="52"/>
      <c r="F8" s="44" t="s">
        <v>15</v>
      </c>
      <c r="G8" s="44"/>
      <c r="H8" s="44"/>
      <c r="I8" s="44"/>
      <c r="J8" s="44"/>
      <c r="K8" s="44"/>
    </row>
    <row r="9" s="41" customFormat="1" ht="60.6" customHeight="1" spans="1:11">
      <c r="A9" s="53" t="s">
        <v>16</v>
      </c>
      <c r="B9" s="54" t="s">
        <v>17</v>
      </c>
      <c r="C9" s="54" t="s">
        <v>18</v>
      </c>
      <c r="D9" s="54" t="s">
        <v>19</v>
      </c>
      <c r="E9" s="54"/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</row>
    <row r="10" s="41" customFormat="1" ht="21" customHeight="1" spans="1:11">
      <c r="A10" s="53"/>
      <c r="B10" s="55" t="s">
        <v>26</v>
      </c>
      <c r="C10" s="55"/>
      <c r="D10" s="55"/>
      <c r="E10" s="55"/>
      <c r="F10" s="55"/>
      <c r="G10" s="55"/>
      <c r="H10" s="55"/>
      <c r="I10" s="55"/>
      <c r="J10" s="55"/>
      <c r="K10" s="55"/>
    </row>
    <row r="11" s="41" customFormat="1" ht="24" customHeight="1" spans="1:11">
      <c r="A11" s="53"/>
      <c r="B11" s="25" t="s">
        <v>27</v>
      </c>
      <c r="C11" s="25" t="s">
        <v>28</v>
      </c>
      <c r="D11" s="56" t="s">
        <v>29</v>
      </c>
      <c r="E11" s="56"/>
      <c r="F11" s="57" t="s">
        <v>30</v>
      </c>
      <c r="G11" s="58">
        <v>-0.0492</v>
      </c>
      <c r="H11" s="56"/>
      <c r="I11" s="74">
        <v>1</v>
      </c>
      <c r="J11" s="75">
        <v>2</v>
      </c>
      <c r="K11" s="76">
        <f>J11*I11</f>
        <v>2</v>
      </c>
    </row>
    <row r="12" s="41" customFormat="1" ht="24" customHeight="1" spans="1:11">
      <c r="A12" s="53"/>
      <c r="B12" s="22"/>
      <c r="C12" s="22"/>
      <c r="D12" s="44" t="s">
        <v>31</v>
      </c>
      <c r="E12" s="44"/>
      <c r="F12" s="59">
        <v>0.1</v>
      </c>
      <c r="G12" s="60">
        <v>0.0512</v>
      </c>
      <c r="H12" s="44"/>
      <c r="I12" s="77">
        <v>1</v>
      </c>
      <c r="J12" s="78">
        <v>2</v>
      </c>
      <c r="K12" s="76">
        <f>J12*I12</f>
        <v>2</v>
      </c>
    </row>
    <row r="13" s="41" customFormat="1" ht="24" customHeight="1" spans="1:11">
      <c r="A13" s="53"/>
      <c r="B13" s="22"/>
      <c r="C13" s="22"/>
      <c r="D13" s="44" t="s">
        <v>32</v>
      </c>
      <c r="E13" s="44"/>
      <c r="F13" s="59">
        <v>1</v>
      </c>
      <c r="G13" s="59">
        <v>1</v>
      </c>
      <c r="H13" s="44"/>
      <c r="I13" s="77">
        <v>1</v>
      </c>
      <c r="J13" s="78">
        <v>1</v>
      </c>
      <c r="K13" s="76">
        <f t="shared" ref="K13:K24" si="0">J13*I13</f>
        <v>1</v>
      </c>
    </row>
    <row r="14" s="41" customFormat="1" ht="33.6" customHeight="1" spans="1:11">
      <c r="A14" s="61"/>
      <c r="B14" s="22" t="s">
        <v>33</v>
      </c>
      <c r="C14" s="22" t="s">
        <v>34</v>
      </c>
      <c r="D14" s="44" t="s">
        <v>35</v>
      </c>
      <c r="E14" s="44"/>
      <c r="F14" s="59">
        <f>100%</f>
        <v>1</v>
      </c>
      <c r="G14" s="60">
        <v>0.9086</v>
      </c>
      <c r="H14" s="44" t="s">
        <v>36</v>
      </c>
      <c r="I14" s="77">
        <v>0.9</v>
      </c>
      <c r="J14" s="78">
        <v>2</v>
      </c>
      <c r="K14" s="76">
        <f t="shared" si="0"/>
        <v>1.8</v>
      </c>
    </row>
    <row r="15" s="41" customFormat="1" ht="24" customHeight="1" spans="1:11">
      <c r="A15" s="61"/>
      <c r="B15" s="22"/>
      <c r="C15" s="22"/>
      <c r="D15" s="44" t="s">
        <v>37</v>
      </c>
      <c r="E15" s="44"/>
      <c r="F15" s="44" t="s">
        <v>38</v>
      </c>
      <c r="G15" s="60">
        <v>0.0913</v>
      </c>
      <c r="H15" s="44"/>
      <c r="I15" s="77">
        <v>1</v>
      </c>
      <c r="J15" s="78">
        <v>2</v>
      </c>
      <c r="K15" s="76">
        <f t="shared" si="0"/>
        <v>2</v>
      </c>
    </row>
    <row r="16" s="41" customFormat="1" ht="24" customHeight="1" spans="1:11">
      <c r="A16" s="61"/>
      <c r="B16" s="22"/>
      <c r="C16" s="22"/>
      <c r="D16" s="44" t="s">
        <v>39</v>
      </c>
      <c r="E16" s="44"/>
      <c r="F16" s="59">
        <v>0</v>
      </c>
      <c r="G16" s="59">
        <v>0</v>
      </c>
      <c r="H16" s="44"/>
      <c r="I16" s="77">
        <v>1</v>
      </c>
      <c r="J16" s="78">
        <v>2</v>
      </c>
      <c r="K16" s="76">
        <f t="shared" si="0"/>
        <v>2</v>
      </c>
    </row>
    <row r="17" s="41" customFormat="1" ht="33" customHeight="1" spans="1:11">
      <c r="A17" s="61"/>
      <c r="B17" s="22"/>
      <c r="C17" s="22"/>
      <c r="D17" s="44" t="s">
        <v>40</v>
      </c>
      <c r="E17" s="44"/>
      <c r="F17" s="44" t="s">
        <v>41</v>
      </c>
      <c r="G17" s="60">
        <v>1.3278</v>
      </c>
      <c r="H17" s="44" t="s">
        <v>42</v>
      </c>
      <c r="I17" s="77">
        <v>0.85</v>
      </c>
      <c r="J17" s="78">
        <v>2</v>
      </c>
      <c r="K17" s="76">
        <f t="shared" si="0"/>
        <v>1.7</v>
      </c>
    </row>
    <row r="18" s="41" customFormat="1" ht="24" customHeight="1" spans="1:11">
      <c r="A18" s="61"/>
      <c r="B18" s="22"/>
      <c r="C18" s="22"/>
      <c r="D18" s="44" t="s">
        <v>43</v>
      </c>
      <c r="E18" s="44"/>
      <c r="F18" s="44" t="s">
        <v>41</v>
      </c>
      <c r="G18" s="60">
        <v>0.406</v>
      </c>
      <c r="H18" s="44"/>
      <c r="I18" s="77">
        <v>1</v>
      </c>
      <c r="J18" s="78">
        <v>2</v>
      </c>
      <c r="K18" s="76">
        <f t="shared" si="0"/>
        <v>2</v>
      </c>
    </row>
    <row r="19" s="41" customFormat="1" ht="24" customHeight="1" spans="1:11">
      <c r="A19" s="61"/>
      <c r="B19" s="22"/>
      <c r="C19" s="22"/>
      <c r="D19" s="44" t="s">
        <v>44</v>
      </c>
      <c r="E19" s="44"/>
      <c r="F19" s="44" t="s">
        <v>30</v>
      </c>
      <c r="G19" s="59">
        <v>0</v>
      </c>
      <c r="H19" s="44"/>
      <c r="I19" s="77">
        <v>1</v>
      </c>
      <c r="J19" s="78">
        <v>2</v>
      </c>
      <c r="K19" s="76">
        <f t="shared" si="0"/>
        <v>2</v>
      </c>
    </row>
    <row r="20" s="41" customFormat="1" ht="24" customHeight="1" spans="1:11">
      <c r="A20" s="61"/>
      <c r="B20" s="22"/>
      <c r="C20" s="22" t="s">
        <v>45</v>
      </c>
      <c r="D20" s="44" t="s">
        <v>46</v>
      </c>
      <c r="E20" s="44"/>
      <c r="F20" s="44" t="s">
        <v>47</v>
      </c>
      <c r="G20" s="44" t="s">
        <v>47</v>
      </c>
      <c r="H20" s="44"/>
      <c r="I20" s="77">
        <v>1</v>
      </c>
      <c r="J20" s="78">
        <v>3</v>
      </c>
      <c r="K20" s="76">
        <f t="shared" si="0"/>
        <v>3</v>
      </c>
    </row>
    <row r="21" s="41" customFormat="1" ht="47.25" spans="1:11">
      <c r="A21" s="61"/>
      <c r="B21" s="22"/>
      <c r="C21" s="22"/>
      <c r="D21" s="44" t="s">
        <v>48</v>
      </c>
      <c r="E21" s="44"/>
      <c r="F21" s="44" t="s">
        <v>49</v>
      </c>
      <c r="G21" s="44" t="s">
        <v>50</v>
      </c>
      <c r="H21" s="44"/>
      <c r="I21" s="77">
        <v>1</v>
      </c>
      <c r="J21" s="78">
        <v>5</v>
      </c>
      <c r="K21" s="76">
        <f t="shared" si="0"/>
        <v>5</v>
      </c>
    </row>
    <row r="22" s="41" customFormat="1" ht="24" customHeight="1" spans="1:11">
      <c r="A22" s="61"/>
      <c r="B22" s="22"/>
      <c r="C22" s="22"/>
      <c r="D22" s="44" t="s">
        <v>51</v>
      </c>
      <c r="E22" s="44"/>
      <c r="F22" s="44" t="s">
        <v>52</v>
      </c>
      <c r="G22" s="44" t="s">
        <v>53</v>
      </c>
      <c r="H22" s="44"/>
      <c r="I22" s="77">
        <v>1</v>
      </c>
      <c r="J22" s="78">
        <v>1</v>
      </c>
      <c r="K22" s="76">
        <f t="shared" si="0"/>
        <v>1</v>
      </c>
    </row>
    <row r="23" s="41" customFormat="1" ht="63" spans="1:11">
      <c r="A23" s="61"/>
      <c r="B23" s="22"/>
      <c r="C23" s="22" t="s">
        <v>54</v>
      </c>
      <c r="D23" s="44" t="s">
        <v>55</v>
      </c>
      <c r="E23" s="44"/>
      <c r="F23" s="44" t="s">
        <v>56</v>
      </c>
      <c r="G23" s="44" t="s">
        <v>57</v>
      </c>
      <c r="H23" s="44"/>
      <c r="I23" s="77">
        <v>1</v>
      </c>
      <c r="J23" s="78">
        <v>2</v>
      </c>
      <c r="K23" s="76">
        <f t="shared" si="0"/>
        <v>2</v>
      </c>
    </row>
    <row r="24" s="41" customFormat="1" ht="27" customHeight="1" spans="1:11">
      <c r="A24" s="61"/>
      <c r="B24" s="22"/>
      <c r="C24" s="22"/>
      <c r="D24" s="44" t="s">
        <v>58</v>
      </c>
      <c r="E24" s="44"/>
      <c r="F24" s="62">
        <v>1</v>
      </c>
      <c r="G24" s="62">
        <v>1</v>
      </c>
      <c r="H24" s="44"/>
      <c r="I24" s="77">
        <v>1</v>
      </c>
      <c r="J24" s="78">
        <v>2</v>
      </c>
      <c r="K24" s="76">
        <f t="shared" si="0"/>
        <v>2</v>
      </c>
    </row>
    <row r="25" s="41" customFormat="1" ht="24" customHeight="1" spans="1:11">
      <c r="A25" s="61"/>
      <c r="B25" s="55" t="s">
        <v>59</v>
      </c>
      <c r="C25" s="55"/>
      <c r="D25" s="55"/>
      <c r="E25" s="55"/>
      <c r="F25" s="55"/>
      <c r="G25" s="55"/>
      <c r="H25" s="55"/>
      <c r="I25" s="55"/>
      <c r="J25" s="55"/>
      <c r="K25" s="55"/>
    </row>
    <row r="26" s="41" customFormat="1" ht="24.95" customHeight="1" spans="1:11">
      <c r="A26" s="53"/>
      <c r="B26" s="24" t="s">
        <v>60</v>
      </c>
      <c r="C26" s="24" t="s">
        <v>61</v>
      </c>
      <c r="D26" s="56" t="s">
        <v>62</v>
      </c>
      <c r="E26" s="56"/>
      <c r="F26" s="56" t="s">
        <v>63</v>
      </c>
      <c r="G26" s="56" t="s">
        <v>63</v>
      </c>
      <c r="H26" s="56"/>
      <c r="I26" s="74">
        <v>1</v>
      </c>
      <c r="J26" s="79">
        <v>3</v>
      </c>
      <c r="K26" s="79">
        <f>J26*I26</f>
        <v>3</v>
      </c>
    </row>
    <row r="27" s="41" customFormat="1" ht="24.95" customHeight="1" spans="1:11">
      <c r="A27" s="53"/>
      <c r="B27" s="63"/>
      <c r="C27" s="63"/>
      <c r="D27" s="44" t="s">
        <v>64</v>
      </c>
      <c r="E27" s="44"/>
      <c r="F27" s="44" t="s">
        <v>65</v>
      </c>
      <c r="G27" s="44" t="s">
        <v>65</v>
      </c>
      <c r="H27" s="44"/>
      <c r="I27" s="74">
        <v>1</v>
      </c>
      <c r="J27" s="76">
        <v>3</v>
      </c>
      <c r="K27" s="79">
        <f t="shared" ref="K27:K41" si="1">J27*I27</f>
        <v>3</v>
      </c>
    </row>
    <row r="28" s="41" customFormat="1" ht="24.95" customHeight="1" spans="1:11">
      <c r="A28" s="53"/>
      <c r="B28" s="63"/>
      <c r="C28" s="63"/>
      <c r="D28" s="44" t="s">
        <v>66</v>
      </c>
      <c r="E28" s="44"/>
      <c r="F28" s="44" t="s">
        <v>67</v>
      </c>
      <c r="G28" s="44" t="s">
        <v>68</v>
      </c>
      <c r="H28" s="44"/>
      <c r="I28" s="74">
        <v>1</v>
      </c>
      <c r="J28" s="76">
        <v>3</v>
      </c>
      <c r="K28" s="79">
        <f t="shared" si="1"/>
        <v>3</v>
      </c>
    </row>
    <row r="29" s="41" customFormat="1" ht="24.95" customHeight="1" spans="1:11">
      <c r="A29" s="53"/>
      <c r="B29" s="63"/>
      <c r="C29" s="63"/>
      <c r="D29" s="45" t="s">
        <v>69</v>
      </c>
      <c r="E29" s="46"/>
      <c r="F29" s="44" t="s">
        <v>70</v>
      </c>
      <c r="G29" s="44" t="s">
        <v>70</v>
      </c>
      <c r="H29" s="44"/>
      <c r="I29" s="74">
        <v>1</v>
      </c>
      <c r="J29" s="76">
        <v>3</v>
      </c>
      <c r="K29" s="79">
        <f t="shared" si="1"/>
        <v>3</v>
      </c>
    </row>
    <row r="30" s="41" customFormat="1" ht="24.95" customHeight="1" spans="1:11">
      <c r="A30" s="53"/>
      <c r="B30" s="63"/>
      <c r="C30" s="63"/>
      <c r="D30" s="45" t="s">
        <v>71</v>
      </c>
      <c r="E30" s="46"/>
      <c r="F30" s="44" t="s">
        <v>72</v>
      </c>
      <c r="G30" s="44" t="s">
        <v>73</v>
      </c>
      <c r="H30" s="44"/>
      <c r="I30" s="74">
        <v>1</v>
      </c>
      <c r="J30" s="76">
        <v>3</v>
      </c>
      <c r="K30" s="79">
        <f t="shared" si="1"/>
        <v>3</v>
      </c>
    </row>
    <row r="31" s="41" customFormat="1" ht="24.95" customHeight="1" spans="1:11">
      <c r="A31" s="53"/>
      <c r="B31" s="63"/>
      <c r="C31" s="63"/>
      <c r="D31" s="44" t="s">
        <v>74</v>
      </c>
      <c r="E31" s="44"/>
      <c r="F31" s="44" t="s">
        <v>75</v>
      </c>
      <c r="G31" s="44" t="s">
        <v>76</v>
      </c>
      <c r="H31" s="44"/>
      <c r="I31" s="74">
        <v>1</v>
      </c>
      <c r="J31" s="76">
        <v>3</v>
      </c>
      <c r="K31" s="79">
        <f t="shared" si="1"/>
        <v>3</v>
      </c>
    </row>
    <row r="32" s="41" customFormat="1" ht="24.95" customHeight="1" spans="1:11">
      <c r="A32" s="53"/>
      <c r="B32" s="63"/>
      <c r="C32" s="63"/>
      <c r="D32" s="45" t="s">
        <v>77</v>
      </c>
      <c r="E32" s="46"/>
      <c r="F32" s="44" t="s">
        <v>78</v>
      </c>
      <c r="G32" s="44" t="s">
        <v>79</v>
      </c>
      <c r="H32" s="44"/>
      <c r="I32" s="74">
        <v>1</v>
      </c>
      <c r="J32" s="76">
        <v>3</v>
      </c>
      <c r="K32" s="79">
        <f t="shared" si="1"/>
        <v>3</v>
      </c>
    </row>
    <row r="33" s="41" customFormat="1" ht="24.95" customHeight="1" spans="1:11">
      <c r="A33" s="53"/>
      <c r="B33" s="63"/>
      <c r="C33" s="63"/>
      <c r="D33" s="45" t="s">
        <v>80</v>
      </c>
      <c r="E33" s="46"/>
      <c r="F33" s="59">
        <v>1</v>
      </c>
      <c r="G33" s="59">
        <v>1</v>
      </c>
      <c r="H33" s="44"/>
      <c r="I33" s="74">
        <v>1</v>
      </c>
      <c r="J33" s="76">
        <v>3</v>
      </c>
      <c r="K33" s="79">
        <f t="shared" si="1"/>
        <v>3</v>
      </c>
    </row>
    <row r="34" s="41" customFormat="1" ht="24.95" customHeight="1" spans="1:11">
      <c r="A34" s="53"/>
      <c r="B34" s="25"/>
      <c r="C34" s="25"/>
      <c r="D34" s="45" t="s">
        <v>81</v>
      </c>
      <c r="E34" s="46"/>
      <c r="F34" s="44" t="s">
        <v>82</v>
      </c>
      <c r="G34" s="44" t="s">
        <v>83</v>
      </c>
      <c r="H34" s="44"/>
      <c r="I34" s="74">
        <v>1</v>
      </c>
      <c r="J34" s="76">
        <v>3</v>
      </c>
      <c r="K34" s="79">
        <f t="shared" si="1"/>
        <v>3</v>
      </c>
    </row>
    <row r="35" s="41" customFormat="1" ht="24.95" customHeight="1" spans="1:11">
      <c r="A35" s="53"/>
      <c r="B35" s="24" t="s">
        <v>84</v>
      </c>
      <c r="C35" s="24" t="s">
        <v>85</v>
      </c>
      <c r="D35" s="44" t="s">
        <v>86</v>
      </c>
      <c r="E35" s="44"/>
      <c r="F35" s="44" t="s">
        <v>87</v>
      </c>
      <c r="G35" s="44" t="s">
        <v>87</v>
      </c>
      <c r="H35" s="44"/>
      <c r="I35" s="74">
        <v>1</v>
      </c>
      <c r="J35" s="76">
        <v>6</v>
      </c>
      <c r="K35" s="79">
        <f t="shared" si="1"/>
        <v>6</v>
      </c>
    </row>
    <row r="36" s="41" customFormat="1" ht="24.95" customHeight="1" spans="1:11">
      <c r="A36" s="53"/>
      <c r="B36" s="63"/>
      <c r="C36" s="24" t="s">
        <v>88</v>
      </c>
      <c r="D36" s="45" t="s">
        <v>89</v>
      </c>
      <c r="E36" s="46"/>
      <c r="F36" s="44" t="s">
        <v>90</v>
      </c>
      <c r="G36" s="44" t="s">
        <v>91</v>
      </c>
      <c r="H36" s="44"/>
      <c r="I36" s="74">
        <v>1</v>
      </c>
      <c r="J36" s="76">
        <v>6</v>
      </c>
      <c r="K36" s="79">
        <f t="shared" si="1"/>
        <v>6</v>
      </c>
    </row>
    <row r="37" s="41" customFormat="1" ht="21" customHeight="1" spans="1:11">
      <c r="A37" s="53"/>
      <c r="B37" s="63"/>
      <c r="C37" s="24" t="s">
        <v>92</v>
      </c>
      <c r="D37" s="44" t="s">
        <v>93</v>
      </c>
      <c r="E37" s="44"/>
      <c r="F37" s="44" t="s">
        <v>94</v>
      </c>
      <c r="G37" s="64" t="s">
        <v>94</v>
      </c>
      <c r="H37" s="44"/>
      <c r="I37" s="74">
        <v>1</v>
      </c>
      <c r="J37" s="76">
        <v>5</v>
      </c>
      <c r="K37" s="79">
        <f t="shared" si="1"/>
        <v>5</v>
      </c>
    </row>
    <row r="38" s="41" customFormat="1" ht="24.6" customHeight="1" spans="1:11">
      <c r="A38" s="53"/>
      <c r="B38" s="63"/>
      <c r="C38" s="25"/>
      <c r="D38" s="45" t="s">
        <v>95</v>
      </c>
      <c r="E38" s="46"/>
      <c r="F38" s="44" t="s">
        <v>96</v>
      </c>
      <c r="G38" s="64" t="s">
        <v>96</v>
      </c>
      <c r="H38" s="44"/>
      <c r="I38" s="74">
        <v>1</v>
      </c>
      <c r="J38" s="76">
        <v>5</v>
      </c>
      <c r="K38" s="79">
        <f t="shared" si="1"/>
        <v>5</v>
      </c>
    </row>
    <row r="39" s="41" customFormat="1" ht="31.5" spans="1:11">
      <c r="A39" s="53"/>
      <c r="B39" s="63"/>
      <c r="C39" s="22" t="s">
        <v>97</v>
      </c>
      <c r="D39" s="45" t="s">
        <v>98</v>
      </c>
      <c r="E39" s="46"/>
      <c r="F39" s="44" t="s">
        <v>99</v>
      </c>
      <c r="G39" s="64" t="s">
        <v>99</v>
      </c>
      <c r="H39" s="44"/>
      <c r="I39" s="74">
        <v>1</v>
      </c>
      <c r="J39" s="76">
        <v>6</v>
      </c>
      <c r="K39" s="79">
        <f t="shared" si="1"/>
        <v>6</v>
      </c>
    </row>
    <row r="40" s="41" customFormat="1" ht="25.5" customHeight="1" spans="1:11">
      <c r="A40" s="53"/>
      <c r="B40" s="63"/>
      <c r="C40" s="24" t="s">
        <v>100</v>
      </c>
      <c r="D40" s="45" t="s">
        <v>101</v>
      </c>
      <c r="E40" s="46"/>
      <c r="F40" s="59">
        <v>0.85</v>
      </c>
      <c r="G40" s="59">
        <v>0.9</v>
      </c>
      <c r="H40" s="44"/>
      <c r="I40" s="77">
        <v>1</v>
      </c>
      <c r="J40" s="76">
        <v>3</v>
      </c>
      <c r="K40" s="79">
        <f t="shared" si="1"/>
        <v>3</v>
      </c>
    </row>
    <row r="41" s="41" customFormat="1" ht="25.5" customHeight="1" spans="1:11">
      <c r="A41" s="53"/>
      <c r="B41" s="25"/>
      <c r="C41" s="25"/>
      <c r="D41" s="44" t="s">
        <v>102</v>
      </c>
      <c r="E41" s="44"/>
      <c r="F41" s="59">
        <v>0.85</v>
      </c>
      <c r="G41" s="59">
        <v>0.9</v>
      </c>
      <c r="H41" s="44"/>
      <c r="I41" s="77">
        <v>1</v>
      </c>
      <c r="J41" s="76">
        <v>2</v>
      </c>
      <c r="K41" s="79">
        <f t="shared" si="1"/>
        <v>2</v>
      </c>
    </row>
    <row r="42" s="41" customFormat="1" ht="67.5" customHeight="1" spans="1:11">
      <c r="A42" s="65" t="s">
        <v>103</v>
      </c>
      <c r="B42" s="66">
        <f>K6+SUM(K11:K24)+SUM(K26:K41)</f>
        <v>99</v>
      </c>
      <c r="C42" s="67"/>
      <c r="D42" s="67"/>
      <c r="E42" s="67"/>
      <c r="F42" s="67"/>
      <c r="G42" s="67"/>
      <c r="H42" s="67"/>
      <c r="I42" s="67"/>
      <c r="J42" s="67"/>
      <c r="K42" s="80"/>
    </row>
    <row r="43" s="41" customFormat="1" ht="36" customHeight="1" spans="1:11">
      <c r="A43" s="65" t="s">
        <v>104</v>
      </c>
      <c r="B43" s="68" t="s">
        <v>105</v>
      </c>
      <c r="C43" s="69"/>
      <c r="D43" s="69"/>
      <c r="E43" s="69"/>
      <c r="F43" s="69"/>
      <c r="G43" s="69"/>
      <c r="H43" s="69"/>
      <c r="I43" s="69"/>
      <c r="J43" s="69"/>
      <c r="K43" s="81"/>
    </row>
    <row r="44" ht="33.95" customHeight="1" spans="1:11">
      <c r="A44" s="70" t="s">
        <v>106</v>
      </c>
      <c r="B44" s="71"/>
      <c r="C44" s="71"/>
      <c r="D44" s="71"/>
      <c r="E44" s="71"/>
      <c r="F44" s="71"/>
      <c r="G44" s="71"/>
      <c r="H44" s="71"/>
      <c r="I44" s="71"/>
      <c r="J44" s="71"/>
      <c r="K44" s="82"/>
    </row>
  </sheetData>
  <mergeCells count="66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B42:K42"/>
    <mergeCell ref="B43:K43"/>
    <mergeCell ref="A44:K44"/>
    <mergeCell ref="A7:A8"/>
    <mergeCell ref="A9:A41"/>
    <mergeCell ref="B11:B13"/>
    <mergeCell ref="B14:B24"/>
    <mergeCell ref="B26:B34"/>
    <mergeCell ref="B35:B41"/>
    <mergeCell ref="C11:C13"/>
    <mergeCell ref="C14:C19"/>
    <mergeCell ref="C20:C22"/>
    <mergeCell ref="C23:C24"/>
    <mergeCell ref="C26:C34"/>
    <mergeCell ref="C37:C38"/>
    <mergeCell ref="C40:C41"/>
    <mergeCell ref="A5:C6"/>
  </mergeCells>
  <pageMargins left="0.75" right="0.75" top="1" bottom="1" header="0.5" footer="0.5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90" zoomScaleNormal="90" workbookViewId="0">
      <selection activeCell="A1" sqref="A1"/>
    </sheetView>
  </sheetViews>
  <sheetFormatPr defaultColWidth="9" defaultRowHeight="13.5"/>
  <cols>
    <col min="1" max="1" width="5" style="3" customWidth="1"/>
    <col min="2" max="2" width="5.875" style="3" customWidth="1"/>
    <col min="3" max="3" width="11.5" style="3" customWidth="1"/>
    <col min="4" max="4" width="18.125" style="3" customWidth="1"/>
    <col min="5" max="5" width="18.625" style="3" customWidth="1"/>
    <col min="6" max="6" width="10.125" style="4" customWidth="1"/>
    <col min="7" max="7" width="9.375" style="5" customWidth="1"/>
    <col min="8" max="8" width="13.5" style="3" customWidth="1"/>
    <col min="9" max="11" width="7.875" style="3" customWidth="1"/>
    <col min="12" max="16384" width="9" style="3"/>
  </cols>
  <sheetData>
    <row r="1" s="1" customFormat="1" ht="14.25" spans="1:7">
      <c r="A1" s="6"/>
      <c r="B1" s="7"/>
      <c r="C1" s="7"/>
      <c r="D1" s="7"/>
      <c r="F1" s="8"/>
      <c r="G1" s="9"/>
    </row>
    <row r="2" ht="21" spans="1:11">
      <c r="A2" s="10" t="s">
        <v>107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15" spans="1:1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15" customHeight="1" spans="1:11">
      <c r="A4" s="12" t="s">
        <v>108</v>
      </c>
      <c r="B4" s="12"/>
      <c r="C4" s="12"/>
      <c r="D4" s="13" t="s">
        <v>109</v>
      </c>
      <c r="E4" s="14"/>
      <c r="F4" s="13" t="s">
        <v>4</v>
      </c>
      <c r="G4" s="14"/>
      <c r="H4" s="13" t="s">
        <v>110</v>
      </c>
      <c r="I4" s="32"/>
      <c r="J4" s="32"/>
      <c r="K4" s="14"/>
    </row>
    <row r="5" s="2" customFormat="1" ht="15" customHeight="1" spans="1:11">
      <c r="A5" s="12" t="s">
        <v>111</v>
      </c>
      <c r="B5" s="12"/>
      <c r="C5" s="12"/>
      <c r="D5" s="13" t="s">
        <v>112</v>
      </c>
      <c r="E5" s="14"/>
      <c r="F5" s="13" t="s">
        <v>113</v>
      </c>
      <c r="G5" s="14"/>
      <c r="H5" s="13" t="s">
        <v>114</v>
      </c>
      <c r="I5" s="32"/>
      <c r="J5" s="32"/>
      <c r="K5" s="14"/>
    </row>
    <row r="6" s="2" customFormat="1" ht="39" customHeight="1" spans="1:11">
      <c r="A6" s="12" t="s">
        <v>6</v>
      </c>
      <c r="B6" s="12"/>
      <c r="C6" s="12"/>
      <c r="D6" s="15"/>
      <c r="E6" s="12" t="s">
        <v>7</v>
      </c>
      <c r="F6" s="13" t="s">
        <v>8</v>
      </c>
      <c r="G6" s="14"/>
      <c r="H6" s="12" t="s">
        <v>9</v>
      </c>
      <c r="I6" s="12"/>
      <c r="J6" s="12"/>
      <c r="K6" s="12" t="s">
        <v>10</v>
      </c>
    </row>
    <row r="7" s="2" customFormat="1" ht="15" customHeight="1" spans="1:11">
      <c r="A7" s="12"/>
      <c r="B7" s="12"/>
      <c r="C7" s="12"/>
      <c r="D7" s="15" t="s">
        <v>115</v>
      </c>
      <c r="E7" s="12">
        <v>130.2058</v>
      </c>
      <c r="F7" s="13">
        <v>130.2058</v>
      </c>
      <c r="G7" s="14"/>
      <c r="H7" s="16">
        <v>1</v>
      </c>
      <c r="I7" s="33"/>
      <c r="J7" s="34"/>
      <c r="K7" s="35">
        <v>10</v>
      </c>
    </row>
    <row r="8" s="2" customFormat="1" ht="15" customHeight="1" spans="1:11">
      <c r="A8" s="12"/>
      <c r="B8" s="12"/>
      <c r="C8" s="12"/>
      <c r="D8" s="15" t="s">
        <v>116</v>
      </c>
      <c r="E8" s="12">
        <v>130.2058</v>
      </c>
      <c r="F8" s="13">
        <v>130.2058</v>
      </c>
      <c r="G8" s="14"/>
      <c r="H8" s="16">
        <v>1</v>
      </c>
      <c r="I8" s="33"/>
      <c r="J8" s="34"/>
      <c r="K8" s="36"/>
    </row>
    <row r="9" s="2" customFormat="1" ht="22.5" customHeight="1" spans="1:11">
      <c r="A9" s="12" t="s">
        <v>11</v>
      </c>
      <c r="B9" s="12" t="s">
        <v>12</v>
      </c>
      <c r="C9" s="12"/>
      <c r="D9" s="12"/>
      <c r="E9" s="12"/>
      <c r="F9" s="12" t="s">
        <v>13</v>
      </c>
      <c r="G9" s="12"/>
      <c r="H9" s="12"/>
      <c r="I9" s="12"/>
      <c r="J9" s="12"/>
      <c r="K9" s="12"/>
    </row>
    <row r="10" s="2" customFormat="1" ht="186" customHeight="1" spans="1:11">
      <c r="A10" s="12"/>
      <c r="B10" s="17" t="s">
        <v>117</v>
      </c>
      <c r="C10" s="18"/>
      <c r="D10" s="18"/>
      <c r="E10" s="19"/>
      <c r="F10" s="17" t="s">
        <v>118</v>
      </c>
      <c r="G10" s="18"/>
      <c r="H10" s="18"/>
      <c r="I10" s="18"/>
      <c r="J10" s="18"/>
      <c r="K10" s="19"/>
    </row>
    <row r="11" s="2" customFormat="1" ht="41.1" customHeight="1" spans="1:11">
      <c r="A11" s="20" t="s">
        <v>16</v>
      </c>
      <c r="B11" s="12" t="s">
        <v>17</v>
      </c>
      <c r="C11" s="12" t="s">
        <v>18</v>
      </c>
      <c r="D11" s="12" t="s">
        <v>19</v>
      </c>
      <c r="E11" s="12"/>
      <c r="F11" s="12" t="s">
        <v>20</v>
      </c>
      <c r="G11" s="21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</row>
    <row r="12" s="2" customFormat="1" ht="15" customHeight="1" spans="1:11">
      <c r="A12" s="20"/>
      <c r="B12" s="22" t="s">
        <v>60</v>
      </c>
      <c r="C12" s="22" t="s">
        <v>119</v>
      </c>
      <c r="D12" s="13" t="s">
        <v>120</v>
      </c>
      <c r="E12" s="14"/>
      <c r="F12" s="12" t="s">
        <v>121</v>
      </c>
      <c r="G12" s="12" t="s">
        <v>121</v>
      </c>
      <c r="H12" s="12"/>
      <c r="I12" s="37">
        <v>1</v>
      </c>
      <c r="J12" s="38">
        <v>5</v>
      </c>
      <c r="K12" s="38">
        <f>J12*I12</f>
        <v>5</v>
      </c>
    </row>
    <row r="13" s="2" customFormat="1" ht="32.25" customHeight="1" spans="1:11">
      <c r="A13" s="20"/>
      <c r="B13" s="22"/>
      <c r="C13" s="22"/>
      <c r="D13" s="13" t="s">
        <v>122</v>
      </c>
      <c r="E13" s="14"/>
      <c r="F13" s="12" t="s">
        <v>123</v>
      </c>
      <c r="G13" s="21" t="s">
        <v>124</v>
      </c>
      <c r="H13" s="12"/>
      <c r="I13" s="37">
        <v>1</v>
      </c>
      <c r="J13" s="38">
        <v>5</v>
      </c>
      <c r="K13" s="38">
        <f t="shared" ref="K13:K23" si="0">J13*I13</f>
        <v>5</v>
      </c>
    </row>
    <row r="14" s="2" customFormat="1" ht="15" customHeight="1" spans="1:11">
      <c r="A14" s="20"/>
      <c r="B14" s="22"/>
      <c r="C14" s="22"/>
      <c r="D14" s="13" t="s">
        <v>125</v>
      </c>
      <c r="E14" s="14"/>
      <c r="F14" s="12" t="s">
        <v>126</v>
      </c>
      <c r="G14" s="21" t="s">
        <v>126</v>
      </c>
      <c r="H14" s="12"/>
      <c r="I14" s="37">
        <v>1</v>
      </c>
      <c r="J14" s="38">
        <v>5</v>
      </c>
      <c r="K14" s="38">
        <f t="shared" si="0"/>
        <v>5</v>
      </c>
    </row>
    <row r="15" s="2" customFormat="1" ht="15" customHeight="1" spans="1:11">
      <c r="A15" s="20"/>
      <c r="B15" s="22"/>
      <c r="C15" s="22"/>
      <c r="D15" s="13" t="s">
        <v>127</v>
      </c>
      <c r="E15" s="14"/>
      <c r="F15" s="12" t="s">
        <v>128</v>
      </c>
      <c r="G15" s="12" t="s">
        <v>128</v>
      </c>
      <c r="H15" s="12"/>
      <c r="I15" s="37">
        <v>1</v>
      </c>
      <c r="J15" s="38">
        <v>5</v>
      </c>
      <c r="K15" s="38">
        <f t="shared" si="0"/>
        <v>5</v>
      </c>
    </row>
    <row r="16" s="2" customFormat="1" ht="15" customHeight="1" spans="1:11">
      <c r="A16" s="20"/>
      <c r="B16" s="22"/>
      <c r="C16" s="22"/>
      <c r="D16" s="13" t="s">
        <v>129</v>
      </c>
      <c r="E16" s="14"/>
      <c r="F16" s="12" t="s">
        <v>130</v>
      </c>
      <c r="G16" s="21" t="s">
        <v>131</v>
      </c>
      <c r="H16" s="12"/>
      <c r="I16" s="37">
        <v>1</v>
      </c>
      <c r="J16" s="38">
        <v>5</v>
      </c>
      <c r="K16" s="38">
        <f t="shared" si="0"/>
        <v>5</v>
      </c>
    </row>
    <row r="17" s="2" customFormat="1" ht="30.75" customHeight="1" spans="1:11">
      <c r="A17" s="20"/>
      <c r="B17" s="22"/>
      <c r="C17" s="22" t="s">
        <v>132</v>
      </c>
      <c r="D17" s="13" t="s">
        <v>133</v>
      </c>
      <c r="E17" s="14"/>
      <c r="F17" s="23">
        <v>1</v>
      </c>
      <c r="G17" s="23">
        <v>1</v>
      </c>
      <c r="H17" s="12"/>
      <c r="I17" s="37">
        <v>1</v>
      </c>
      <c r="J17" s="38">
        <v>5</v>
      </c>
      <c r="K17" s="38">
        <f t="shared" si="0"/>
        <v>5</v>
      </c>
    </row>
    <row r="18" s="2" customFormat="1" ht="44.1" customHeight="1" spans="1:11">
      <c r="A18" s="20"/>
      <c r="B18" s="22"/>
      <c r="C18" s="22"/>
      <c r="D18" s="13" t="s">
        <v>134</v>
      </c>
      <c r="E18" s="14"/>
      <c r="F18" s="23" t="s">
        <v>135</v>
      </c>
      <c r="G18" s="23" t="s">
        <v>135</v>
      </c>
      <c r="H18" s="12"/>
      <c r="I18" s="37">
        <v>1</v>
      </c>
      <c r="J18" s="38">
        <v>5</v>
      </c>
      <c r="K18" s="38">
        <f t="shared" si="0"/>
        <v>5</v>
      </c>
    </row>
    <row r="19" s="2" customFormat="1" ht="35.25" customHeight="1" spans="1:11">
      <c r="A19" s="20"/>
      <c r="B19" s="22"/>
      <c r="C19" s="24" t="s">
        <v>136</v>
      </c>
      <c r="D19" s="13" t="s">
        <v>137</v>
      </c>
      <c r="E19" s="14"/>
      <c r="F19" s="23" t="s">
        <v>138</v>
      </c>
      <c r="G19" s="23" t="s">
        <v>138</v>
      </c>
      <c r="H19" s="12"/>
      <c r="I19" s="37">
        <v>1</v>
      </c>
      <c r="J19" s="38">
        <v>10</v>
      </c>
      <c r="K19" s="38">
        <f t="shared" si="0"/>
        <v>10</v>
      </c>
    </row>
    <row r="20" s="2" customFormat="1" ht="66" customHeight="1" spans="1:11">
      <c r="A20" s="20"/>
      <c r="B20" s="22"/>
      <c r="C20" s="25"/>
      <c r="D20" s="13" t="s">
        <v>139</v>
      </c>
      <c r="E20" s="14"/>
      <c r="F20" s="12" t="s">
        <v>140</v>
      </c>
      <c r="G20" s="12" t="s">
        <v>140</v>
      </c>
      <c r="H20" s="12"/>
      <c r="I20" s="37">
        <v>1</v>
      </c>
      <c r="J20" s="38">
        <v>10</v>
      </c>
      <c r="K20" s="38">
        <f t="shared" si="0"/>
        <v>10</v>
      </c>
    </row>
    <row r="21" s="2" customFormat="1" ht="34.5" customHeight="1" spans="1:11">
      <c r="A21" s="20"/>
      <c r="B21" s="22" t="s">
        <v>141</v>
      </c>
      <c r="C21" s="22" t="s">
        <v>142</v>
      </c>
      <c r="D21" s="13" t="s">
        <v>143</v>
      </c>
      <c r="E21" s="14"/>
      <c r="F21" s="12" t="s">
        <v>144</v>
      </c>
      <c r="G21" s="12" t="s">
        <v>144</v>
      </c>
      <c r="H21" s="12"/>
      <c r="I21" s="37">
        <v>1</v>
      </c>
      <c r="J21" s="38">
        <v>15</v>
      </c>
      <c r="K21" s="38">
        <f t="shared" si="0"/>
        <v>15</v>
      </c>
    </row>
    <row r="22" s="2" customFormat="1" ht="31.5" spans="1:11">
      <c r="A22" s="20"/>
      <c r="B22" s="22"/>
      <c r="C22" s="22" t="s">
        <v>145</v>
      </c>
      <c r="D22" s="13" t="s">
        <v>146</v>
      </c>
      <c r="E22" s="14"/>
      <c r="F22" s="12" t="s">
        <v>147</v>
      </c>
      <c r="G22" s="12" t="s">
        <v>147</v>
      </c>
      <c r="H22" s="12"/>
      <c r="I22" s="37">
        <v>1</v>
      </c>
      <c r="J22" s="38">
        <v>15</v>
      </c>
      <c r="K22" s="38">
        <f t="shared" si="0"/>
        <v>15</v>
      </c>
    </row>
    <row r="23" s="2" customFormat="1" ht="47.25" spans="1:11">
      <c r="A23" s="20"/>
      <c r="B23" s="22" t="s">
        <v>148</v>
      </c>
      <c r="C23" s="22" t="s">
        <v>149</v>
      </c>
      <c r="D23" s="13" t="s">
        <v>101</v>
      </c>
      <c r="E23" s="14"/>
      <c r="F23" s="23">
        <v>0.9</v>
      </c>
      <c r="G23" s="26">
        <v>0.92</v>
      </c>
      <c r="H23" s="12"/>
      <c r="I23" s="37">
        <v>1</v>
      </c>
      <c r="J23" s="38">
        <v>5</v>
      </c>
      <c r="K23" s="38">
        <f t="shared" si="0"/>
        <v>5</v>
      </c>
    </row>
    <row r="24" s="2" customFormat="1" ht="41.1" customHeight="1" spans="1:11">
      <c r="A24" s="27" t="s">
        <v>103</v>
      </c>
      <c r="B24" s="28">
        <f>SUM(K12:K23)+K7</f>
        <v>100</v>
      </c>
      <c r="C24" s="29"/>
      <c r="D24" s="29"/>
      <c r="E24" s="29"/>
      <c r="F24" s="29"/>
      <c r="G24" s="29"/>
      <c r="H24" s="29"/>
      <c r="I24" s="29"/>
      <c r="J24" s="29"/>
      <c r="K24" s="39"/>
    </row>
    <row r="25" s="2" customFormat="1" ht="36" customHeight="1" spans="1:11">
      <c r="A25" s="27" t="s">
        <v>104</v>
      </c>
      <c r="B25" s="28" t="s">
        <v>105</v>
      </c>
      <c r="C25" s="29"/>
      <c r="D25" s="29"/>
      <c r="E25" s="29"/>
      <c r="F25" s="29"/>
      <c r="G25" s="29"/>
      <c r="H25" s="29"/>
      <c r="I25" s="29"/>
      <c r="J25" s="29"/>
      <c r="K25" s="39"/>
    </row>
    <row r="26" ht="33.95" customHeight="1" spans="1:11">
      <c r="A26" s="30" t="s">
        <v>106</v>
      </c>
      <c r="B26" s="31"/>
      <c r="C26" s="31"/>
      <c r="D26" s="31"/>
      <c r="E26" s="31"/>
      <c r="F26" s="31"/>
      <c r="G26" s="31"/>
      <c r="H26" s="31"/>
      <c r="I26" s="31"/>
      <c r="J26" s="31"/>
      <c r="K26" s="40"/>
    </row>
  </sheetData>
  <mergeCells count="45">
    <mergeCell ref="A2:K2"/>
    <mergeCell ref="A3:K3"/>
    <mergeCell ref="A4:C4"/>
    <mergeCell ref="D4:E4"/>
    <mergeCell ref="F4:G4"/>
    <mergeCell ref="H4:K4"/>
    <mergeCell ref="A5:C5"/>
    <mergeCell ref="D5:E5"/>
    <mergeCell ref="F5:G5"/>
    <mergeCell ref="H5:K5"/>
    <mergeCell ref="F6:G6"/>
    <mergeCell ref="H6:J6"/>
    <mergeCell ref="F7:G7"/>
    <mergeCell ref="H7:J7"/>
    <mergeCell ref="F8:G8"/>
    <mergeCell ref="H8:J8"/>
    <mergeCell ref="B9:E9"/>
    <mergeCell ref="F9:K9"/>
    <mergeCell ref="B10:E10"/>
    <mergeCell ref="F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K24"/>
    <mergeCell ref="B25:K25"/>
    <mergeCell ref="A26:K26"/>
    <mergeCell ref="A9:A10"/>
    <mergeCell ref="A11:A23"/>
    <mergeCell ref="B12:B20"/>
    <mergeCell ref="B21:B22"/>
    <mergeCell ref="C12:C16"/>
    <mergeCell ref="C17:C18"/>
    <mergeCell ref="C19:C20"/>
    <mergeCell ref="K7:K8"/>
    <mergeCell ref="A6:C8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http://www.windows89.com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部门整体支出绩效自评表 </vt:lpstr>
      <vt:lpstr>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silence</cp:lastModifiedBy>
  <dcterms:created xsi:type="dcterms:W3CDTF">2019-06-19T07:28:00Z</dcterms:created>
  <cp:lastPrinted>2019-06-25T09:38:00Z</cp:lastPrinted>
  <dcterms:modified xsi:type="dcterms:W3CDTF">2024-12-25T07:10:24Z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43BB96CB56AE4A8C958B72F6CE0F7CD4</vt:lpwstr>
  </property>
</Properties>
</file>